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romovega.sharepoint.com/sites/Promovega/Shared Documents/INTERVENCION-7119.2/CRITERIOS 2023-2027/WEB/"/>
    </mc:Choice>
  </mc:AlternateContent>
  <xr:revisionPtr revIDLastSave="120" documentId="8_{559E2398-076B-4390-8CEA-242432D85C05}" xr6:coauthVersionLast="47" xr6:coauthVersionMax="47" xr10:uidLastSave="{0897C292-8CA5-4898-A3FB-F1B922C2A474}"/>
  <bookViews>
    <workbookView xWindow="-120" yWindow="-120" windowWidth="29040" windowHeight="15720" tabRatio="689" firstSheet="1" activeTab="1" xr2:uid="{B81D3294-8310-44E3-8F61-CF3C898313F3}"/>
  </bookViews>
  <sheets>
    <sheet name="TIPOLOGÍAS AYUDAS GR80 VEGA-SE" sheetId="13" r:id="rId1"/>
    <sheet name="CRITERIOS LINEA 1 NO Product." sheetId="2" r:id="rId2"/>
    <sheet name="AT.3_Población_ZRL" sheetId="10" r:id="rId3"/>
    <sheet name="RD. Reto Demográfico" sheetId="14" r:id="rId4"/>
    <sheet name="CO.1_Necesidades_Priorizadas" sheetId="9" r:id="rId5"/>
    <sheet name="IN.1_Innovacion" sheetId="7" r:id="rId6"/>
  </sheets>
  <definedNames>
    <definedName name="_xlnm.Print_Area" localSheetId="1">'CRITERIOS LINEA 1 NO Product.'!$A$1:$H$65</definedName>
    <definedName name="_xlnm.Print_Area" localSheetId="5">IN.1_Innovacion!$A$1:$G$11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2" l="1"/>
  <c r="G33" i="2" l="1"/>
  <c r="B104" i="14" l="1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83" i="14" s="1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B18" i="10" l="1"/>
  <c r="B17" i="10"/>
  <c r="G29" i="2"/>
  <c r="G18" i="2"/>
  <c r="G13" i="2"/>
  <c r="G9" i="2"/>
  <c r="G65" i="2" l="1"/>
</calcChain>
</file>

<file path=xl/sharedStrings.xml><?xml version="1.0" encoding="utf-8"?>
<sst xmlns="http://schemas.openxmlformats.org/spreadsheetml/2006/main" count="417" uniqueCount="224">
  <si>
    <t>Código</t>
  </si>
  <si>
    <t>Excluyente</t>
  </si>
  <si>
    <t>AT.3</t>
  </si>
  <si>
    <t>Población del núcleo donde se ejecutará la operación</t>
  </si>
  <si>
    <t>AT.3.1</t>
  </si>
  <si>
    <t xml:space="preserve"> AT.3.2</t>
  </si>
  <si>
    <t>Acumulable</t>
  </si>
  <si>
    <t>CO.1</t>
  </si>
  <si>
    <t>CO.1.1</t>
  </si>
  <si>
    <t>CO.1.2</t>
  </si>
  <si>
    <t>La operación atiende a 2 necesidades priorizadas detectadas en EDLL</t>
  </si>
  <si>
    <t>CO.1.3</t>
  </si>
  <si>
    <t>FE.2</t>
  </si>
  <si>
    <t>Ámbitos peculiares de actuación atendiendo a aspectos del territorio de la ZRL reflejados en la EDL</t>
  </si>
  <si>
    <t>FE.2.2</t>
  </si>
  <si>
    <t>Acciones dirigidas a la protección y conservación de las diversas artesanías de la ZRL</t>
  </si>
  <si>
    <t>FE.2.3</t>
  </si>
  <si>
    <t>Acciones dirigidas a la protección y conservación del olivar tradicional (no superintensivo)</t>
  </si>
  <si>
    <t>FE.2.5</t>
  </si>
  <si>
    <t>Acciones dirigidas a la protección y recuperación de los sistemas tradicionales de cultivo en áreas determinadas</t>
  </si>
  <si>
    <t>FE.2.6</t>
  </si>
  <si>
    <t>Acciones dirigidas a la protección y conservación de la gastronomía típica local</t>
  </si>
  <si>
    <t>FE.2.7</t>
  </si>
  <si>
    <t>Acciones dirigidas a la protección y recuperación de variedades vegetales autóctonas o tradicionales</t>
  </si>
  <si>
    <t>FE.2.8</t>
  </si>
  <si>
    <t>Acciones dirigidas a la protección y conservación del potencial cinegético del territorio</t>
  </si>
  <si>
    <t>FE.2.9</t>
  </si>
  <si>
    <t>Acciones dirigidas a la protección y conservación de las técnicas constructivas tradicionales</t>
  </si>
  <si>
    <t>FE. 2.11</t>
  </si>
  <si>
    <t>Acciones dirigidas a la protección y conservación de razas ganaderas autóctonas</t>
  </si>
  <si>
    <t>FE 2.12</t>
  </si>
  <si>
    <t>Acciones dirigidas la creación y/o consolidación de distintivos de calidad: DOP, IGP, Especialidad Tradicional Garantizada (ETG), marcas de calidad territorial, otras marcas colectivas o distintivos asimilables.</t>
  </si>
  <si>
    <t>FE-5</t>
  </si>
  <si>
    <t>Puesta en valor de productos agroindustriales y/o forestales</t>
  </si>
  <si>
    <t>FE 5-1</t>
  </si>
  <si>
    <t>La operación para la que se solicita la ayuda implica la promoción, transformación, comercialización, mejora de la información o cualquier otro mecanismo de puesta en valor de un producto agroindustrial y/o forestal en la ZRL</t>
  </si>
  <si>
    <t>FE 5-2</t>
  </si>
  <si>
    <t>La operación para la que se solicita la ayuda implica la promoción, transformación, comercialización, mejora de la información o cualquier otro mecanismo de puesta en valor de un producto agroindustrial y/o forestal acogido a cualquier régimen de calidad reconocido a nivel europeo, estatal, regional, o bien a marcas de calidad territorial certificadas</t>
  </si>
  <si>
    <t>Evolución de los índices de población</t>
  </si>
  <si>
    <t>Municipios con pérdida de más del 10% de población censada en el último marco 2014-2022</t>
  </si>
  <si>
    <t>Municipios con pérdida de más del 5% de población censada en el último marco 2014-2022</t>
  </si>
  <si>
    <t>RD.4</t>
  </si>
  <si>
    <t>Índice de envejecimiento</t>
  </si>
  <si>
    <t>El porcentaje que representa a las personas mayores de 64 años sobre la población menor de 16 años es superior a la media de ese índice calculado para toda la ZRL</t>
  </si>
  <si>
    <t>La operación implica el apoyo a municipios con un n.º de empresas menor a la media de la ZRL</t>
  </si>
  <si>
    <t>CC.1</t>
  </si>
  <si>
    <t>Mejora de eficiencia energética y reducción consumo</t>
  </si>
  <si>
    <t>CC.1.4</t>
  </si>
  <si>
    <t>Realización de estudios, jornadas, charlas, eventos o difusión de información que pongan en valor la constitución de comunidades energéticas en ZRL</t>
  </si>
  <si>
    <t>8 IGUALDAD DE GÉNERO</t>
  </si>
  <si>
    <t>IG.1</t>
  </si>
  <si>
    <t>Tipología de la entidad promotora (excepto Ayuntamientos y entes públicos)</t>
  </si>
  <si>
    <t>IG.2</t>
  </si>
  <si>
    <t>Implicación de la entidad promotora con la igualdad de género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</si>
  <si>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</si>
  <si>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</si>
  <si>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</si>
  <si>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</si>
  <si>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2.4</t>
  </si>
  <si>
    <t>La entidad cuenta con medidas de igualdad de especial relevancia en el ámbito laboral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</si>
  <si>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</si>
  <si>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</si>
  <si>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</si>
  <si>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</si>
  <si>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</si>
  <si>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</si>
  <si>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</si>
  <si>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</si>
  <si>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PS.1</t>
  </si>
  <si>
    <t>Tipología de la cooperación de la persona física o jurídica promotora</t>
  </si>
  <si>
    <t>PS.1.1</t>
  </si>
  <si>
    <t xml:space="preserve">Integración en estructuras o entidades cooperativas de primer o segundo grado </t>
  </si>
  <si>
    <t>PS.1.2</t>
  </si>
  <si>
    <t>Integración en asociaciones, estructuras 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</si>
  <si>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</si>
  <si>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</si>
  <si>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CO.1. Resolución de las necesidades priorizadas detectadas en EDLL (*)</t>
  </si>
  <si>
    <t xml:space="preserve"> La operación atiende a  1 necesidad priorizada detectada en EDLL</t>
  </si>
  <si>
    <t>La operación atiende a 3 ó más necesidades priorizadas detectadas en EDLL</t>
  </si>
  <si>
    <t>Puntuación MÁXIMA</t>
  </si>
  <si>
    <t>PUNTUACIÓN TOTAL MÁXIMA</t>
  </si>
  <si>
    <t>PUNTUACIÓN PROYECTO</t>
  </si>
  <si>
    <t>PROMOTOR</t>
  </si>
  <si>
    <t>PROYECTO</t>
  </si>
  <si>
    <t>JUSTIFICACIÓN: Documentación aportada</t>
  </si>
  <si>
    <t>1. ÁMBITO TERRITORIAL</t>
  </si>
  <si>
    <t>2. CALIDAD OPERACIÓN</t>
  </si>
  <si>
    <t>TIPO</t>
  </si>
  <si>
    <t xml:space="preserve"> </t>
  </si>
  <si>
    <t>3. FACTOR ECONÓMICO</t>
  </si>
  <si>
    <t>5. ADAPTACIÓN Y MITIGACIÓN FRENTE AL CAMBIO CLIMÁTICO</t>
  </si>
  <si>
    <t>10. JUVENTUD RURAL</t>
  </si>
  <si>
    <t>11. INNOVACIÓN</t>
  </si>
  <si>
    <t>13. PERFIL DEL SOLICITANTE</t>
  </si>
  <si>
    <t>Denominación</t>
  </si>
  <si>
    <t>Población  total 2023</t>
  </si>
  <si>
    <t>POBLACIÓN TOTAL ZRL</t>
  </si>
  <si>
    <t>ZRL GR80 VEGA - SIERRA ELVIRA</t>
  </si>
  <si>
    <t>ALBOLOTE</t>
  </si>
  <si>
    <t>ATARFE</t>
  </si>
  <si>
    <t>CHAUCHINA</t>
  </si>
  <si>
    <t xml:space="preserve">COLOMERA </t>
  </si>
  <si>
    <t>CÚLLAR VEGA</t>
  </si>
  <si>
    <t>FUENTE VAQUEROS</t>
  </si>
  <si>
    <t>LÁCHAR</t>
  </si>
  <si>
    <t xml:space="preserve">MARACENA </t>
  </si>
  <si>
    <t>PINOS PUENTE</t>
  </si>
  <si>
    <t>PELIGROS</t>
  </si>
  <si>
    <t>SANTA FE</t>
  </si>
  <si>
    <t>VEGAS DEL GENIL</t>
  </si>
  <si>
    <t>VALDERRUBIO</t>
  </si>
  <si>
    <t>CIJUELA</t>
  </si>
  <si>
    <t>MEDIANA de población de los municipios de Andalucía (subcriterio AT.3.2)</t>
  </si>
  <si>
    <t>MEDIANA ZRL VEGA - SIERRA ELVIRA (Subcriterio AT.3.1)</t>
  </si>
  <si>
    <t>El núcleo de población cuenta con un número de habitantes censados menor a la cifra resultante de la mediana de población de los municipios de la ZRL VEGA - SIERRA ELVIRA (8.717), según datos del INE (2023)</t>
  </si>
  <si>
    <t>NECESIDADES PRIORIZADAS LÍNEA Nº1 : DESARROLLO DEL SECTOR AGRARIO Y FORESTAL</t>
  </si>
  <si>
    <r>
      <t xml:space="preserve">NPL4: </t>
    </r>
    <r>
      <rPr>
        <sz val="11"/>
        <color rgb="FF000000"/>
        <rFont val="Arial Narrow"/>
        <family val="2"/>
      </rPr>
      <t>Conseguir que el tejido productivo sea más competitivo y responsable, social y ambientalmente.</t>
    </r>
  </si>
  <si>
    <r>
      <t xml:space="preserve">NPL6: </t>
    </r>
    <r>
      <rPr>
        <sz val="11"/>
        <color rgb="FF000000"/>
        <rFont val="Arial Narrow"/>
        <family val="2"/>
      </rPr>
      <t>Favorecer la innovación, creatividad, el aprovechamiento de recursos locales y la modernización como factores clave para favorecer el emprendimiento y la mejora de las empresas, aprovechando, entre otros factores, las NTIC.</t>
    </r>
  </si>
  <si>
    <r>
      <t xml:space="preserve">NPL10: </t>
    </r>
    <r>
      <rPr>
        <sz val="11"/>
        <color rgb="FF000000"/>
        <rFont val="Arial Narrow"/>
        <family val="2"/>
      </rPr>
      <t>Impulso de las infraestructuras y tecnologías para el uso de recursos energéticos renovables o mejora de la eficiencia energética.</t>
    </r>
  </si>
  <si>
    <r>
      <t xml:space="preserve">NPL12: </t>
    </r>
    <r>
      <rPr>
        <sz val="11"/>
        <color rgb="FF000000"/>
        <rFont val="Arial Narrow"/>
        <family val="2"/>
      </rPr>
      <t>Mejorar la gestión de recursos y residuos, avanzando hacia sectores económicos bajos en carbono, más competitivos y sostenibles.</t>
    </r>
  </si>
  <si>
    <r>
      <t xml:space="preserve">NPL20: </t>
    </r>
    <r>
      <rPr>
        <sz val="11"/>
        <color rgb="FF000000"/>
        <rFont val="Arial Narrow"/>
        <family val="2"/>
      </rPr>
      <t>Mejora en el conocimiento y optimización del uso sostenible de los recursos hídricos.</t>
    </r>
  </si>
  <si>
    <r>
      <t xml:space="preserve">NPL22: </t>
    </r>
    <r>
      <rPr>
        <sz val="11"/>
        <color rgb="FF000000"/>
        <rFont val="Arial Narrow"/>
        <family val="2"/>
      </rPr>
      <t>Impulso y puesta en marcha de procesos de emprendimiento y promoción económica para mujeres y jóvenes.</t>
    </r>
  </si>
  <si>
    <r>
      <t xml:space="preserve">NPL27: </t>
    </r>
    <r>
      <rPr>
        <sz val="11"/>
        <color rgb="FF000000"/>
        <rFont val="Arial Narrow"/>
        <family val="2"/>
      </rPr>
      <t>Frenar el proceso de masculinización rural favoreciendo el desarrollo profesional y las posibilidades de conciliación.</t>
    </r>
  </si>
  <si>
    <r>
      <t xml:space="preserve">NPL30: </t>
    </r>
    <r>
      <rPr>
        <sz val="11"/>
        <color rgb="FF000000"/>
        <rFont val="Arial Narrow"/>
        <family val="2"/>
      </rPr>
      <t>Optimización del uso de recursos energéticos renovables.</t>
    </r>
  </si>
  <si>
    <r>
      <t xml:space="preserve">NPL31: </t>
    </r>
    <r>
      <rPr>
        <sz val="11"/>
        <color rgb="FF000000"/>
        <rFont val="Arial Narrow"/>
        <family val="2"/>
      </rPr>
      <t>Fomentar la creación de empleo estable y de calidad, que a su vez genere oportunidades para aquellos segmentos poblacionales de mayor cualificación, y especialmente para personas jóvenes y mujeres.</t>
    </r>
  </si>
  <si>
    <r>
      <t xml:space="preserve">NPL39: </t>
    </r>
    <r>
      <rPr>
        <sz val="11"/>
        <color rgb="FF000000"/>
        <rFont val="Arial Narrow"/>
        <family val="2"/>
      </rPr>
      <t>Reducir las cantidades de emisión de las fuentes de CO2 del territorio.</t>
    </r>
  </si>
  <si>
    <r>
      <t>NPL3:</t>
    </r>
    <r>
      <rPr>
        <sz val="11"/>
        <color rgb="FF000000"/>
        <rFont val="Arial Narrow"/>
        <family val="2"/>
      </rPr>
      <t xml:space="preserve"> Modernización y nuevo desarrollo cuando sea posible de la explotaciones agrarias, agroindustriales y forestales de la comarca, especialmente aquellas que tengan por objeto producciones ecológicas.</t>
    </r>
  </si>
  <si>
    <r>
      <t xml:space="preserve">NPL16: </t>
    </r>
    <r>
      <rPr>
        <sz val="11"/>
        <color rgb="FF000000"/>
        <rFont val="Arial Narrow"/>
        <family val="2"/>
      </rPr>
      <t>Favorecer y facilitar el emprendimiento, tanto social como económico, especialmente entre las personas jóvenes y las mujeres, contribuyendo así a la fijación de la población al territorio</t>
    </r>
  </si>
  <si>
    <r>
      <t xml:space="preserve">NPL17: </t>
    </r>
    <r>
      <rPr>
        <sz val="11"/>
        <color rgb="FF000000"/>
        <rFont val="Arial Narrow"/>
        <family val="2"/>
      </rPr>
      <t>Recuperación e integración en desarrollos I+D+i del patrimonio genético agropecuario y los saberes y producciones de tradición local.</t>
    </r>
  </si>
  <si>
    <r>
      <t xml:space="preserve">NPL37: </t>
    </r>
    <r>
      <rPr>
        <sz val="11"/>
        <color rgb="FF000000"/>
        <rFont val="Arial Narrow"/>
        <family val="2"/>
      </rPr>
      <t>Mejorar la comercialización de los productos agrarios del territorio.</t>
    </r>
  </si>
  <si>
    <r>
      <t xml:space="preserve">NPL38: </t>
    </r>
    <r>
      <rPr>
        <sz val="11"/>
        <color rgb="FF000000"/>
        <rFont val="Arial Narrow"/>
        <family val="2"/>
      </rPr>
      <t>Apoyar la calidad, diferenciación y promoción de las producciones agroalimentarias y forestales.</t>
    </r>
  </si>
  <si>
    <t>TIPOLOGÍAS DE OPERACIONES SUBVENCIONABLES EN LA ZRL VEGA - SIERRA ELVIRA</t>
  </si>
  <si>
    <t>1.9. Operaciones destinadas a la puesta en marcha, modernización y mejora de la competitividad de empresas dedicadas a la transform. y/o comercialización de prod. agrarios.</t>
  </si>
  <si>
    <t>1.10. Operaciones destinadas a la puesta en marcha, modernización y mejora de la competitividad de empresas dedicadas a la transform. y/o comercialización de prod. forestales.</t>
  </si>
  <si>
    <t>1.11. Operaciones destinadas a la puesta en marcha, modernización y mejora de la competitividad de empresas que presten servicios al sector agrario y/o forestal.</t>
  </si>
  <si>
    <t>TIPO DE PROYECTO</t>
  </si>
  <si>
    <t>PRODUCTIVO</t>
  </si>
  <si>
    <t>SECTORES INNOVADORES</t>
  </si>
  <si>
    <t>TEMÁTICAS INNOVADORAS</t>
  </si>
  <si>
    <t>ASPECTOS INNOVADORES</t>
  </si>
  <si>
    <t>1. Operaciones destinadas a la modificación o mejora de los procesos de producción/manipulación que incorporen productos, procesos y/o tecnologías no existentes en la Comarca, considerando que el resultado final del producto contribuye a la sostenibilidad mediante la utilización de productos locales y/o materias primas locales y energía renovable.</t>
  </si>
  <si>
    <t>1. Operaciones que integren la tecnología de Internet de las Cosas (IoT), y que ofrezcan un servicio de gran valor a nuestra comarca, desde el aspecto de prestación de servicios vinculados a la economía verde y/o circular, facilitando proyectos sostenibles y medioambientales, así como en la lucha contra el cambio climático.</t>
  </si>
  <si>
    <t>2. Operaciones destinadas a la transformación de productos agrarios y agroalimentarios en ecológico.</t>
  </si>
  <si>
    <t>1. Modernización del sector agroalimentario con introducción de nuevos productos, procesos y/o tecnologías no existentes en la Comarca, orientados a un producto final que contribuya a la sostenibilidad mediante utilización de productos y/o materias primas locales, energía renovable y que dispongan de calidad certificada  y/o ecológica.</t>
  </si>
  <si>
    <t>3. Economía circular y Bioeconomía: Mejora de los procesos de producción/manipulación con la utilización de productos/materias primas locales o reciclados que favorezca la lucha contra el cambio climático, la reducción de la huella de carbono y la emisión de GEI (gases efecto invernadero)</t>
  </si>
  <si>
    <t>2. Agroindustria ecológica: Transformación de productos locales agroalimentarios en ecológico (Anexo I)</t>
  </si>
  <si>
    <t>CODIGO 4.</t>
  </si>
  <si>
    <t xml:space="preserve">RETO DEMOMGRÁFICO </t>
  </si>
  <si>
    <t>RD2</t>
  </si>
  <si>
    <t>RD2.1</t>
  </si>
  <si>
    <t xml:space="preserve">Municipios con pérdida de más del 15% de población censada en el último marco 2014-2022 </t>
  </si>
  <si>
    <t xml:space="preserve">Total </t>
  </si>
  <si>
    <t>Total</t>
  </si>
  <si>
    <t xml:space="preserve">Diferencia poblacional </t>
  </si>
  <si>
    <t>2023 (*)</t>
  </si>
  <si>
    <t>Albolote</t>
  </si>
  <si>
    <t>Atarfe</t>
  </si>
  <si>
    <t>Chauchina</t>
  </si>
  <si>
    <t>Cijuela</t>
  </si>
  <si>
    <t>Colomera</t>
  </si>
  <si>
    <t>Cúllar Vega</t>
  </si>
  <si>
    <t>Fuente Vaqueros</t>
  </si>
  <si>
    <t>Láchar</t>
  </si>
  <si>
    <t>Maracena</t>
  </si>
  <si>
    <t>Peligros</t>
  </si>
  <si>
    <t>Pinos Puente</t>
  </si>
  <si>
    <t>Santa Fe</t>
  </si>
  <si>
    <t>Valderrubio</t>
  </si>
  <si>
    <t>Vegas del Genil</t>
  </si>
  <si>
    <t>(*) NINGUNO DE LOS MUNICIPIOS HA TENIDO PERDIDA DE UN 15%</t>
  </si>
  <si>
    <t>RD2.2</t>
  </si>
  <si>
    <t>(*) NINGUNO DE LOS MUNICIPIOS HA TENIDO PERDIDA DE UN 10%</t>
  </si>
  <si>
    <t>RD2.3</t>
  </si>
  <si>
    <t>2023(*)</t>
  </si>
  <si>
    <t xml:space="preserve">(*) MUNICIPIOS CON PERDIDA DE MÁS DEL 5% DE POBLACIÓN: Colomera y Pinos Puente </t>
  </si>
  <si>
    <t>RD4.1</t>
  </si>
  <si>
    <t xml:space="preserve">ANUALIDAD </t>
  </si>
  <si>
    <t>2021</t>
  </si>
  <si>
    <t>2022</t>
  </si>
  <si>
    <t>Lugar de residencia</t>
  </si>
  <si>
    <t>Hombres</t>
  </si>
  <si>
    <t>Mujeres</t>
  </si>
  <si>
    <t>Índice de Envejecimiento</t>
  </si>
  <si>
    <t>(*) % INDICE ENVEJECIMIENTO MEDIO ZRL</t>
  </si>
  <si>
    <t>ZRL</t>
  </si>
  <si>
    <t>(*) MUNICIPIOS CON INDICE DE ENVEJECIMIENTO: Colomera, Fuente Vaqueros, Pinos Puente, Santa Fe y Valderrubio</t>
  </si>
  <si>
    <t>RD5.1</t>
  </si>
  <si>
    <t>Territorio</t>
  </si>
  <si>
    <t>Empresas</t>
  </si>
  <si>
    <t>Vega-Sierra Elvira</t>
  </si>
  <si>
    <t xml:space="preserve">Nº de empresas de MEDIA ZRL Vega-Sierra Elvira </t>
  </si>
  <si>
    <t xml:space="preserve">(*) MUNICIPIOS CON Nº MENOR DE EMPRESAS DE LA MEDIA ZRL: Chauchina, Cijuela, Colomera,Cúllar Vega, Fuente Vaqueros, Láchar, Peligros, Pinos Puente, Santa Fe, Valderrubio y Vegas del Genil   </t>
  </si>
  <si>
    <t>Tipologías de operaciones subvencionables PROYECTOS PRODUCTIVOS</t>
  </si>
  <si>
    <t>LÍNEA DE AYUDAS Nº 1. DESARROLLO DEL SECTOR AGRARIO Y FORESTAL (PROYECTOS PRODUCTIVOS)</t>
  </si>
  <si>
    <t xml:space="preserve"> LÍNEA DE AYUDAS  1. SECTOR AGRARIO Y FORESTAL  (Proyectos NO PRODUCTIVOS)</t>
  </si>
  <si>
    <t>1.1</t>
  </si>
  <si>
    <t>Operaciones destinadas a la elaboración de estudios, planes y programas de apoyo al sector de la producción, transformación y/o comercialización agraria y/o forestal.</t>
  </si>
  <si>
    <t>FE 2.14</t>
  </si>
  <si>
    <t>Acciones de promoción (ferias, certámenes, campañas de difusión o similares) para impulsar o poner en valor aquellos sectores (económicos, turísticos, patrimoniales, artesanales...) de la ZRL en los que se haya detectado un potencial de desarrollo o crecimiento, según la EDL.</t>
  </si>
  <si>
    <t xml:space="preserve">Acumulable </t>
  </si>
  <si>
    <t>IG 1.5</t>
  </si>
  <si>
    <t>IG 1.8</t>
  </si>
  <si>
    <t>Asociaciones y federaciones de mujeres</t>
  </si>
  <si>
    <t>Asociaciones y federaciones que trabajen por la igualdad de género</t>
  </si>
  <si>
    <t>JR.3</t>
  </si>
  <si>
    <t>JR.3.1</t>
  </si>
  <si>
    <t>Cursos orientados a jóvenes para aumentar sus competencias y empleabilidad</t>
  </si>
  <si>
    <t>JR.3.2</t>
  </si>
  <si>
    <t>Operación promovida por entidades con participación en ciclos formativos de FP Dual, o convenios de prácticas oficiales para población joven</t>
  </si>
  <si>
    <t>JR.3.3</t>
  </si>
  <si>
    <t>Operaciones o proyectos que impliquen retorno de población joven recién graduada (máximo 12 meses desde finalización formación de grado medio o superior tanto reglada como no reglada) al medio rural y su incorporación al mundo laboral (por cuenta ajena o propia) en el ámbito geográfico de la ZRL</t>
  </si>
  <si>
    <t>JR.3.4</t>
  </si>
  <si>
    <t>Sensibilización o formación versada en las posibilidades de contribución de la población juvenil  al desarrollo local</t>
  </si>
  <si>
    <t>JR.3.5</t>
  </si>
  <si>
    <t>Fomento del ocio y tiempo libre para la juventud rural</t>
  </si>
  <si>
    <t>JR.3.6</t>
  </si>
  <si>
    <t>Fomento del asociacionismo, la participación social y dinamización de la población juvenil, así como mejora de su situación y calidad de vida</t>
  </si>
  <si>
    <t>JR.3.7</t>
  </si>
  <si>
    <t>Creación o fomento de empresas que, diversificando su actividad, generen productos o servicios dirigidos a la población juvenil</t>
  </si>
  <si>
    <t>JR.3.8</t>
  </si>
  <si>
    <t>La operación responde a una o más necesidades especificas en materia de juventud identificadas en la EDL (*)</t>
  </si>
  <si>
    <t>El núcleo de población cuenta con un número de habitantes censados menor a la cifra resultante de la mediana de población de los municipios de Andalucía (2.497 habitantes) , según datos del INE (2023).</t>
  </si>
  <si>
    <t>CRITERIOS Y SUBCRITERIOS DE SELECCIÓN  Proyectos NO PRODUCTIVOS</t>
  </si>
  <si>
    <t>Acciones positivas en favor de la juventud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</si>
</sst>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9"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6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19"/>
      <name val="Liberation Sans1"/>
      <family val="2"/>
    </font>
    <font>
      <sz val="10"/>
      <color indexed="63"/>
      <name val="Liberation Sans1"/>
      <family val="2"/>
    </font>
    <font>
      <sz val="11"/>
      <color indexed="8"/>
      <name val="Liberation Sans1"/>
      <family val="2"/>
    </font>
    <font>
      <sz val="10"/>
      <color rgb="FF000000"/>
      <name val="Arial"/>
      <family val="2"/>
      <charset val="1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Arial Narrow"/>
      <family val="2"/>
    </font>
    <font>
      <sz val="10.5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rgb="FF002060"/>
      <name val="Arial Narrow"/>
      <family val="2"/>
    </font>
    <font>
      <sz val="10.5"/>
      <color indexed="8"/>
      <name val="Arial Narrow"/>
      <family val="2"/>
    </font>
    <font>
      <b/>
      <sz val="10.5"/>
      <color indexed="8"/>
      <name val="Arial Narrow"/>
      <family val="2"/>
    </font>
    <font>
      <b/>
      <sz val="10.5"/>
      <color rgb="FF002060"/>
      <name val="Arial Narrow"/>
      <family val="2"/>
    </font>
    <font>
      <b/>
      <sz val="10.5"/>
      <name val="Arial Narrow"/>
      <family val="2"/>
    </font>
    <font>
      <sz val="10.5"/>
      <name val="Arial Narrow"/>
      <family val="2"/>
    </font>
    <font>
      <b/>
      <sz val="14"/>
      <color indexed="8"/>
      <name val="Arial Narrow"/>
      <family val="2"/>
    </font>
    <font>
      <b/>
      <sz val="12"/>
      <color rgb="FF000000"/>
      <name val="Arial Narrow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.5"/>
      <color indexed="63"/>
      <name val="Arial Narrow"/>
      <family val="2"/>
    </font>
    <font>
      <b/>
      <sz val="10.5"/>
      <color indexed="63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3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7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9BEBA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66"/>
        <bgColor indexed="64"/>
      </patternFill>
    </fill>
  </fills>
  <borders count="29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C55A11"/>
      </left>
      <right style="thin">
        <color rgb="FFC55A11"/>
      </right>
      <top/>
      <bottom style="thin">
        <color rgb="FFC55A11"/>
      </bottom>
      <diagonal/>
    </border>
    <border>
      <left style="thin">
        <color rgb="FFC55A11"/>
      </left>
      <right style="thin">
        <color rgb="FFC55A11"/>
      </right>
      <top style="thin">
        <color rgb="FFC55A11"/>
      </top>
      <bottom style="thin">
        <color rgb="FFC55A11"/>
      </bottom>
      <diagonal/>
    </border>
    <border>
      <left style="thin">
        <color rgb="FFC55A11"/>
      </left>
      <right style="thin">
        <color rgb="FFC55A11"/>
      </right>
      <top style="thin">
        <color rgb="FFC55A11"/>
      </top>
      <bottom/>
      <diagonal/>
    </border>
    <border>
      <left style="thin">
        <color theme="5"/>
      </left>
      <right style="thin">
        <color rgb="FFC55A11"/>
      </right>
      <top style="thin">
        <color theme="5"/>
      </top>
      <bottom style="thin">
        <color theme="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32" fillId="0" borderId="0"/>
  </cellStyleXfs>
  <cellXfs count="218">
    <xf numFmtId="0" fontId="0" fillId="0" borderId="0" xfId="0"/>
    <xf numFmtId="0" fontId="17" fillId="0" borderId="0" xfId="0" applyFont="1"/>
    <xf numFmtId="0" fontId="15" fillId="19" borderId="2" xfId="19" applyFont="1" applyFill="1" applyBorder="1" applyAlignment="1">
      <alignment horizontal="center" vertical="center" wrapText="1"/>
    </xf>
    <xf numFmtId="0" fontId="18" fillId="20" borderId="2" xfId="20" applyFont="1" applyFill="1" applyBorder="1" applyAlignment="1">
      <alignment wrapText="1"/>
    </xf>
    <xf numFmtId="3" fontId="18" fillId="20" borderId="2" xfId="20" applyNumberFormat="1" applyFont="1" applyFill="1" applyBorder="1" applyAlignment="1">
      <alignment horizontal="right" wrapText="1"/>
    </xf>
    <xf numFmtId="0" fontId="17" fillId="0" borderId="2" xfId="0" applyFont="1" applyBorder="1"/>
    <xf numFmtId="0" fontId="15" fillId="21" borderId="2" xfId="20" applyFont="1" applyFill="1" applyBorder="1" applyAlignment="1">
      <alignment horizontal="left" vertical="center" wrapText="1"/>
    </xf>
    <xf numFmtId="3" fontId="16" fillId="22" borderId="2" xfId="0" applyNumberFormat="1" applyFont="1" applyFill="1" applyBorder="1" applyAlignment="1">
      <alignment horizontal="right" vertical="center" wrapText="1"/>
    </xf>
    <xf numFmtId="0" fontId="15" fillId="23" borderId="2" xfId="20" applyFont="1" applyFill="1" applyBorder="1" applyAlignment="1">
      <alignment horizontal="left" vertical="center" wrapText="1"/>
    </xf>
    <xf numFmtId="3" fontId="16" fillId="24" borderId="2" xfId="0" applyNumberFormat="1" applyFont="1" applyFill="1" applyBorder="1" applyAlignment="1">
      <alignment horizontal="right" vertical="center" wrapText="1"/>
    </xf>
    <xf numFmtId="3" fontId="18" fillId="20" borderId="0" xfId="20" applyNumberFormat="1" applyFont="1" applyFill="1" applyAlignment="1">
      <alignment horizontal="right" wrapText="1"/>
    </xf>
    <xf numFmtId="0" fontId="17" fillId="0" borderId="2" xfId="0" applyFont="1" applyBorder="1" applyAlignment="1">
      <alignment horizontal="center" wrapText="1"/>
    </xf>
    <xf numFmtId="43" fontId="17" fillId="0" borderId="2" xfId="18" applyFont="1" applyBorder="1"/>
    <xf numFmtId="0" fontId="15" fillId="26" borderId="2" xfId="0" applyFont="1" applyFill="1" applyBorder="1" applyAlignment="1">
      <alignment horizontal="justify" vertical="center" wrapText="1"/>
    </xf>
    <xf numFmtId="0" fontId="21" fillId="27" borderId="2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19" fillId="25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 wrapText="1"/>
    </xf>
    <xf numFmtId="0" fontId="26" fillId="13" borderId="2" xfId="0" applyFont="1" applyFill="1" applyBorder="1" applyAlignment="1">
      <alignment horizontal="justify" vertical="center"/>
    </xf>
    <xf numFmtId="0" fontId="25" fillId="13" borderId="2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justify" vertical="center" wrapText="1"/>
    </xf>
    <xf numFmtId="0" fontId="25" fillId="14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/>
    <xf numFmtId="0" fontId="26" fillId="13" borderId="9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13" borderId="2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vertical="center" wrapText="1"/>
    </xf>
    <xf numFmtId="0" fontId="24" fillId="0" borderId="9" xfId="0" applyFont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19" fillId="25" borderId="0" xfId="0" applyFont="1" applyFill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/>
    </xf>
    <xf numFmtId="0" fontId="25" fillId="17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27" borderId="9" xfId="0" applyFont="1" applyFill="1" applyBorder="1" applyAlignment="1">
      <alignment horizontal="center" vertical="center" wrapText="1"/>
    </xf>
    <xf numFmtId="0" fontId="25" fillId="27" borderId="7" xfId="0" applyFont="1" applyFill="1" applyBorder="1" applyAlignment="1">
      <alignment horizontal="center" vertical="center" wrapText="1"/>
    </xf>
    <xf numFmtId="0" fontId="25" fillId="27" borderId="2" xfId="0" applyFont="1" applyFill="1" applyBorder="1" applyAlignment="1">
      <alignment horizontal="center" vertical="center" wrapText="1"/>
    </xf>
    <xf numFmtId="0" fontId="25" fillId="27" borderId="2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13" borderId="2" xfId="0" applyFont="1" applyFill="1" applyBorder="1" applyAlignment="1">
      <alignment horizontal="center" vertical="center" wrapText="1"/>
    </xf>
    <xf numFmtId="0" fontId="18" fillId="25" borderId="2" xfId="0" applyFont="1" applyFill="1" applyBorder="1" applyAlignment="1">
      <alignment horizontal="center" vertical="center" wrapText="1"/>
    </xf>
    <xf numFmtId="0" fontId="18" fillId="25" borderId="2" xfId="0" applyFont="1" applyFill="1" applyBorder="1" applyAlignment="1">
      <alignment horizontal="justify" vertical="center" wrapText="1"/>
    </xf>
    <xf numFmtId="0" fontId="22" fillId="0" borderId="0" xfId="0" applyFont="1"/>
    <xf numFmtId="0" fontId="25" fillId="10" borderId="2" xfId="0" applyFont="1" applyFill="1" applyBorder="1" applyAlignment="1">
      <alignment horizontal="center" vertical="center" wrapText="1"/>
    </xf>
    <xf numFmtId="0" fontId="25" fillId="12" borderId="2" xfId="0" applyFont="1" applyFill="1" applyBorder="1" applyAlignment="1">
      <alignment horizontal="center" vertical="center" wrapText="1"/>
    </xf>
    <xf numFmtId="0" fontId="31" fillId="0" borderId="0" xfId="0" applyFont="1"/>
    <xf numFmtId="0" fontId="25" fillId="0" borderId="0" xfId="0" applyFont="1" applyAlignment="1">
      <alignment horizontal="center" vertical="center" wrapText="1"/>
    </xf>
    <xf numFmtId="0" fontId="25" fillId="32" borderId="2" xfId="0" applyFont="1" applyFill="1" applyBorder="1" applyAlignment="1">
      <alignment vertical="center" wrapText="1"/>
    </xf>
    <xf numFmtId="0" fontId="24" fillId="0" borderId="16" xfId="21" applyFont="1" applyBorder="1" applyAlignment="1">
      <alignment vertical="center" wrapText="1"/>
    </xf>
    <xf numFmtId="0" fontId="25" fillId="0" borderId="16" xfId="21" applyFont="1" applyBorder="1" applyAlignment="1">
      <alignment horizontal="center" vertical="center" wrapText="1"/>
    </xf>
    <xf numFmtId="0" fontId="24" fillId="0" borderId="16" xfId="21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4" fillId="0" borderId="17" xfId="21" applyFont="1" applyBorder="1"/>
    <xf numFmtId="0" fontId="25" fillId="0" borderId="17" xfId="21" applyFont="1" applyBorder="1" applyAlignment="1">
      <alignment horizontal="center"/>
    </xf>
    <xf numFmtId="0" fontId="24" fillId="0" borderId="17" xfId="21" applyFont="1" applyBorder="1" applyAlignment="1">
      <alignment horizontal="center"/>
    </xf>
    <xf numFmtId="0" fontId="25" fillId="0" borderId="17" xfId="21" applyFont="1" applyBorder="1" applyAlignment="1">
      <alignment horizontal="left"/>
    </xf>
    <xf numFmtId="3" fontId="24" fillId="0" borderId="17" xfId="21" applyNumberFormat="1" applyFont="1" applyBorder="1" applyAlignment="1">
      <alignment horizontal="right"/>
    </xf>
    <xf numFmtId="3" fontId="24" fillId="0" borderId="17" xfId="0" applyNumberFormat="1" applyFont="1" applyBorder="1" applyAlignment="1">
      <alignment horizontal="right"/>
    </xf>
    <xf numFmtId="3" fontId="25" fillId="0" borderId="0" xfId="0" applyNumberFormat="1" applyFont="1"/>
    <xf numFmtId="0" fontId="25" fillId="33" borderId="2" xfId="21" applyFont="1" applyFill="1" applyBorder="1" applyAlignment="1">
      <alignment vertical="center"/>
    </xf>
    <xf numFmtId="0" fontId="24" fillId="0" borderId="16" xfId="21" applyFont="1" applyBorder="1"/>
    <xf numFmtId="0" fontId="25" fillId="0" borderId="16" xfId="21" applyFont="1" applyBorder="1" applyAlignment="1">
      <alignment horizontal="center"/>
    </xf>
    <xf numFmtId="0" fontId="24" fillId="0" borderId="16" xfId="21" applyFont="1" applyBorder="1" applyAlignment="1">
      <alignment horizontal="center"/>
    </xf>
    <xf numFmtId="0" fontId="25" fillId="30" borderId="6" xfId="21" applyFont="1" applyFill="1" applyBorder="1" applyAlignment="1">
      <alignment vertical="center"/>
    </xf>
    <xf numFmtId="0" fontId="25" fillId="0" borderId="0" xfId="21" applyFont="1" applyAlignment="1">
      <alignment vertical="center"/>
    </xf>
    <xf numFmtId="0" fontId="25" fillId="0" borderId="0" xfId="21" applyFont="1" applyAlignment="1">
      <alignment horizontal="center" vertical="center"/>
    </xf>
    <xf numFmtId="0" fontId="25" fillId="0" borderId="0" xfId="21" applyFont="1" applyAlignment="1">
      <alignment horizontal="center"/>
    </xf>
    <xf numFmtId="0" fontId="25" fillId="0" borderId="18" xfId="21" applyFont="1" applyBorder="1" applyAlignment="1">
      <alignment horizontal="center"/>
    </xf>
    <xf numFmtId="3" fontId="24" fillId="0" borderId="0" xfId="21" applyNumberFormat="1" applyFont="1" applyAlignment="1">
      <alignment horizontal="right"/>
    </xf>
    <xf numFmtId="3" fontId="24" fillId="0" borderId="19" xfId="0" applyNumberFormat="1" applyFont="1" applyBorder="1" applyAlignment="1">
      <alignment horizontal="right"/>
    </xf>
    <xf numFmtId="3" fontId="24" fillId="0" borderId="0" xfId="0" applyNumberFormat="1" applyFont="1"/>
    <xf numFmtId="3" fontId="25" fillId="28" borderId="0" xfId="0" applyNumberFormat="1" applyFont="1" applyFill="1"/>
    <xf numFmtId="0" fontId="25" fillId="34" borderId="2" xfId="0" applyFont="1" applyFill="1" applyBorder="1" applyAlignment="1">
      <alignment horizontal="center" vertical="center" wrapText="1"/>
    </xf>
    <xf numFmtId="0" fontId="25" fillId="35" borderId="2" xfId="0" applyFont="1" applyFill="1" applyBorder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3" fillId="0" borderId="0" xfId="0" applyFont="1"/>
    <xf numFmtId="0" fontId="34" fillId="0" borderId="2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5" xfId="0" applyFont="1" applyBorder="1"/>
    <xf numFmtId="164" fontId="24" fillId="0" borderId="2" xfId="0" applyNumberFormat="1" applyFont="1" applyBorder="1" applyAlignment="1">
      <alignment horizontal="center"/>
    </xf>
    <xf numFmtId="2" fontId="24" fillId="0" borderId="0" xfId="0" applyNumberFormat="1" applyFont="1"/>
    <xf numFmtId="0" fontId="34" fillId="0" borderId="2" xfId="0" applyFont="1" applyBorder="1"/>
    <xf numFmtId="2" fontId="25" fillId="35" borderId="0" xfId="0" applyNumberFormat="1" applyFont="1" applyFill="1"/>
    <xf numFmtId="2" fontId="31" fillId="0" borderId="0" xfId="0" applyNumberFormat="1" applyFont="1"/>
    <xf numFmtId="164" fontId="24" fillId="0" borderId="2" xfId="0" applyNumberFormat="1" applyFont="1" applyBorder="1"/>
    <xf numFmtId="0" fontId="25" fillId="0" borderId="2" xfId="0" applyFont="1" applyBorder="1" applyAlignment="1">
      <alignment horizontal="center"/>
    </xf>
    <xf numFmtId="164" fontId="24" fillId="0" borderId="0" xfId="0" applyNumberFormat="1" applyFont="1"/>
    <xf numFmtId="0" fontId="27" fillId="32" borderId="2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32" borderId="2" xfId="0" applyFont="1" applyFill="1" applyBorder="1"/>
    <xf numFmtId="0" fontId="28" fillId="0" borderId="0" xfId="0" applyFont="1"/>
    <xf numFmtId="0" fontId="35" fillId="0" borderId="22" xfId="0" applyFont="1" applyBorder="1" applyAlignment="1">
      <alignment vertical="center"/>
    </xf>
    <xf numFmtId="3" fontId="36" fillId="0" borderId="22" xfId="0" applyNumberFormat="1" applyFont="1" applyBorder="1" applyAlignment="1">
      <alignment horizontal="center" vertical="center"/>
    </xf>
    <xf numFmtId="0" fontId="35" fillId="0" borderId="23" xfId="0" applyFont="1" applyBorder="1" applyAlignment="1">
      <alignment vertical="center"/>
    </xf>
    <xf numFmtId="3" fontId="36" fillId="0" borderId="23" xfId="0" applyNumberFormat="1" applyFont="1" applyBorder="1" applyAlignment="1">
      <alignment horizontal="center" vertical="center"/>
    </xf>
    <xf numFmtId="0" fontId="36" fillId="36" borderId="23" xfId="0" applyFont="1" applyFill="1" applyBorder="1" applyAlignment="1">
      <alignment horizontal="center" vertical="center"/>
    </xf>
    <xf numFmtId="0" fontId="36" fillId="15" borderId="23" xfId="0" applyFont="1" applyFill="1" applyBorder="1" applyAlignment="1">
      <alignment horizontal="center" vertical="center"/>
    </xf>
    <xf numFmtId="0" fontId="35" fillId="0" borderId="24" xfId="0" applyFont="1" applyBorder="1" applyAlignment="1">
      <alignment vertical="center"/>
    </xf>
    <xf numFmtId="3" fontId="36" fillId="0" borderId="24" xfId="0" applyNumberFormat="1" applyFont="1" applyBorder="1" applyAlignment="1">
      <alignment horizontal="center" vertical="center"/>
    </xf>
    <xf numFmtId="0" fontId="35" fillId="0" borderId="25" xfId="0" applyFont="1" applyBorder="1" applyAlignment="1">
      <alignment vertical="center" wrapText="1"/>
    </xf>
    <xf numFmtId="3" fontId="25" fillId="0" borderId="23" xfId="0" applyNumberFormat="1" applyFont="1" applyBorder="1" applyAlignment="1">
      <alignment horizontal="center"/>
    </xf>
    <xf numFmtId="0" fontId="25" fillId="15" borderId="2" xfId="0" applyFont="1" applyFill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38" fillId="13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13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9" fillId="13" borderId="8" xfId="0" applyFont="1" applyFill="1" applyBorder="1" applyAlignment="1">
      <alignment horizontal="center" vertical="center" wrapText="1"/>
    </xf>
    <xf numFmtId="0" fontId="29" fillId="13" borderId="13" xfId="0" applyFont="1" applyFill="1" applyBorder="1" applyAlignment="1">
      <alignment horizontal="center" vertical="center" wrapText="1"/>
    </xf>
    <xf numFmtId="0" fontId="25" fillId="17" borderId="9" xfId="0" applyFont="1" applyFill="1" applyBorder="1" applyAlignment="1">
      <alignment horizontal="center" vertical="center" wrapText="1"/>
    </xf>
    <xf numFmtId="0" fontId="25" fillId="17" borderId="4" xfId="0" applyFont="1" applyFill="1" applyBorder="1" applyAlignment="1">
      <alignment horizontal="center" vertical="center" wrapText="1"/>
    </xf>
    <xf numFmtId="0" fontId="25" fillId="10" borderId="9" xfId="0" applyFont="1" applyFill="1" applyBorder="1" applyAlignment="1">
      <alignment horizontal="center" vertical="center" wrapText="1"/>
    </xf>
    <xf numFmtId="0" fontId="25" fillId="10" borderId="4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0" fillId="15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5" fillId="13" borderId="2" xfId="0" applyFont="1" applyFill="1" applyBorder="1" applyAlignment="1">
      <alignment horizontal="center" vertical="center" wrapText="1"/>
    </xf>
    <xf numFmtId="0" fontId="19" fillId="25" borderId="3" xfId="0" applyFont="1" applyFill="1" applyBorder="1" applyAlignment="1">
      <alignment horizontal="center" vertical="center" wrapText="1"/>
    </xf>
    <xf numFmtId="0" fontId="19" fillId="25" borderId="26" xfId="0" applyFont="1" applyFill="1" applyBorder="1" applyAlignment="1">
      <alignment horizontal="center" vertical="center" wrapText="1"/>
    </xf>
    <xf numFmtId="0" fontId="19" fillId="25" borderId="10" xfId="0" applyFont="1" applyFill="1" applyBorder="1" applyAlignment="1">
      <alignment horizontal="center" vertical="center" wrapText="1"/>
    </xf>
    <xf numFmtId="0" fontId="19" fillId="25" borderId="14" xfId="0" applyFont="1" applyFill="1" applyBorder="1" applyAlignment="1">
      <alignment horizontal="center" vertical="center" wrapText="1"/>
    </xf>
    <xf numFmtId="0" fontId="19" fillId="25" borderId="0" xfId="0" applyFont="1" applyFill="1" applyAlignment="1">
      <alignment horizontal="center" vertical="center" wrapText="1"/>
    </xf>
    <xf numFmtId="0" fontId="19" fillId="25" borderId="27" xfId="0" applyFont="1" applyFill="1" applyBorder="1" applyAlignment="1">
      <alignment horizontal="center" vertical="center" wrapText="1"/>
    </xf>
    <xf numFmtId="0" fontId="19" fillId="25" borderId="7" xfId="0" applyFont="1" applyFill="1" applyBorder="1" applyAlignment="1">
      <alignment horizontal="center" vertical="center" wrapText="1"/>
    </xf>
    <xf numFmtId="0" fontId="19" fillId="25" borderId="8" xfId="0" applyFont="1" applyFill="1" applyBorder="1" applyAlignment="1">
      <alignment horizontal="center" vertical="center" wrapText="1"/>
    </xf>
    <xf numFmtId="0" fontId="19" fillId="25" borderId="13" xfId="0" applyFont="1" applyFill="1" applyBorder="1" applyAlignment="1">
      <alignment horizontal="center" vertical="center" wrapText="1"/>
    </xf>
    <xf numFmtId="0" fontId="19" fillId="25" borderId="6" xfId="0" applyFont="1" applyFill="1" applyBorder="1" applyAlignment="1">
      <alignment horizontal="center" vertical="center" wrapText="1"/>
    </xf>
    <xf numFmtId="0" fontId="19" fillId="25" borderId="28" xfId="0" applyFont="1" applyFill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 wrapText="1"/>
    </xf>
    <xf numFmtId="0" fontId="25" fillId="27" borderId="6" xfId="0" applyFont="1" applyFill="1" applyBorder="1" applyAlignment="1">
      <alignment horizontal="center" vertical="center" wrapText="1"/>
    </xf>
    <xf numFmtId="0" fontId="25" fillId="27" borderId="5" xfId="0" applyFont="1" applyFill="1" applyBorder="1" applyAlignment="1">
      <alignment horizontal="center" vertical="center" wrapText="1"/>
    </xf>
    <xf numFmtId="0" fontId="25" fillId="10" borderId="9" xfId="0" applyFont="1" applyFill="1" applyBorder="1" applyAlignment="1">
      <alignment horizontal="center" vertical="center"/>
    </xf>
    <xf numFmtId="0" fontId="25" fillId="10" borderId="4" xfId="0" applyFont="1" applyFill="1" applyBorder="1" applyAlignment="1">
      <alignment horizontal="center" vertical="center"/>
    </xf>
    <xf numFmtId="0" fontId="25" fillId="11" borderId="9" xfId="0" applyFont="1" applyFill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26" fillId="13" borderId="9" xfId="0" applyFont="1" applyFill="1" applyBorder="1" applyAlignment="1">
      <alignment horizontal="left" vertical="center"/>
    </xf>
    <xf numFmtId="0" fontId="26" fillId="13" borderId="4" xfId="0" applyFont="1" applyFill="1" applyBorder="1" applyAlignment="1">
      <alignment horizontal="left" vertical="center"/>
    </xf>
    <xf numFmtId="0" fontId="25" fillId="11" borderId="9" xfId="0" applyFont="1" applyFill="1" applyBorder="1" applyAlignment="1">
      <alignment horizontal="left" vertical="center" wrapText="1"/>
    </xf>
    <xf numFmtId="0" fontId="25" fillId="11" borderId="4" xfId="0" applyFont="1" applyFill="1" applyBorder="1" applyAlignment="1">
      <alignment horizontal="left" vertical="center" wrapText="1"/>
    </xf>
    <xf numFmtId="0" fontId="25" fillId="10" borderId="9" xfId="0" applyFont="1" applyFill="1" applyBorder="1" applyAlignment="1">
      <alignment horizontal="left" vertical="center" wrapText="1"/>
    </xf>
    <xf numFmtId="0" fontId="25" fillId="10" borderId="4" xfId="0" applyFont="1" applyFill="1" applyBorder="1" applyAlignment="1">
      <alignment horizontal="left" vertical="center" wrapText="1"/>
    </xf>
    <xf numFmtId="0" fontId="25" fillId="12" borderId="9" xfId="0" applyFont="1" applyFill="1" applyBorder="1" applyAlignment="1">
      <alignment horizontal="left" vertical="center" wrapText="1"/>
    </xf>
    <xf numFmtId="0" fontId="25" fillId="12" borderId="4" xfId="0" applyFont="1" applyFill="1" applyBorder="1" applyAlignment="1">
      <alignment horizontal="left" vertical="center" wrapText="1"/>
    </xf>
    <xf numFmtId="0" fontId="27" fillId="17" borderId="9" xfId="0" applyFont="1" applyFill="1" applyBorder="1" applyAlignment="1">
      <alignment horizontal="center" vertical="center" wrapText="1"/>
    </xf>
    <xf numFmtId="0" fontId="27" fillId="17" borderId="4" xfId="0" applyFont="1" applyFill="1" applyBorder="1" applyAlignment="1">
      <alignment horizontal="center" vertical="center" wrapText="1"/>
    </xf>
    <xf numFmtId="0" fontId="25" fillId="11" borderId="9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11" borderId="9" xfId="0" applyFont="1" applyFill="1" applyBorder="1" applyAlignment="1">
      <alignment vertical="center" wrapText="1"/>
    </xf>
    <xf numFmtId="0" fontId="25" fillId="11" borderId="4" xfId="0" applyFont="1" applyFill="1" applyBorder="1" applyAlignment="1">
      <alignment vertical="center" wrapText="1"/>
    </xf>
    <xf numFmtId="0" fontId="25" fillId="11" borderId="11" xfId="0" applyFont="1" applyFill="1" applyBorder="1" applyAlignment="1">
      <alignment vertical="center" wrapText="1"/>
    </xf>
    <xf numFmtId="0" fontId="26" fillId="13" borderId="9" xfId="0" applyFont="1" applyFill="1" applyBorder="1" applyAlignment="1">
      <alignment vertical="center"/>
    </xf>
    <xf numFmtId="0" fontId="26" fillId="13" borderId="4" xfId="0" applyFont="1" applyFill="1" applyBorder="1" applyAlignment="1">
      <alignment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vertical="center"/>
    </xf>
    <xf numFmtId="0" fontId="25" fillId="10" borderId="4" xfId="0" applyFont="1" applyFill="1" applyBorder="1" applyAlignment="1">
      <alignment vertical="center"/>
    </xf>
    <xf numFmtId="0" fontId="25" fillId="27" borderId="2" xfId="0" applyFont="1" applyFill="1" applyBorder="1" applyAlignment="1">
      <alignment horizontal="center" vertical="center" wrapText="1"/>
    </xf>
    <xf numFmtId="0" fontId="30" fillId="13" borderId="2" xfId="0" applyFont="1" applyFill="1" applyBorder="1" applyAlignment="1">
      <alignment horizontal="center" vertical="center" wrapText="1"/>
    </xf>
    <xf numFmtId="0" fontId="15" fillId="18" borderId="2" xfId="0" applyFont="1" applyFill="1" applyBorder="1" applyAlignment="1">
      <alignment horizontal="center" vertical="center"/>
    </xf>
    <xf numFmtId="0" fontId="25" fillId="33" borderId="9" xfId="21" applyFont="1" applyFill="1" applyBorder="1" applyAlignment="1">
      <alignment horizontal="left" vertical="center" wrapText="1"/>
    </xf>
    <xf numFmtId="0" fontId="25" fillId="33" borderId="15" xfId="21" applyFont="1" applyFill="1" applyBorder="1" applyAlignment="1">
      <alignment horizontal="left" vertical="center" wrapText="1"/>
    </xf>
    <xf numFmtId="0" fontId="25" fillId="33" borderId="4" xfId="21" applyFont="1" applyFill="1" applyBorder="1" applyAlignment="1">
      <alignment horizontal="left" vertical="center" wrapText="1"/>
    </xf>
    <xf numFmtId="0" fontId="25" fillId="12" borderId="15" xfId="0" applyFont="1" applyFill="1" applyBorder="1" applyAlignment="1">
      <alignment vertical="center" wrapText="1"/>
    </xf>
    <xf numFmtId="0" fontId="25" fillId="12" borderId="4" xfId="0" applyFont="1" applyFill="1" applyBorder="1" applyAlignment="1">
      <alignment vertical="center" wrapText="1"/>
    </xf>
    <xf numFmtId="0" fontId="25" fillId="10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0" fontId="25" fillId="32" borderId="2" xfId="0" applyFont="1" applyFill="1" applyBorder="1" applyAlignment="1">
      <alignment vertical="center" wrapText="1"/>
    </xf>
    <xf numFmtId="0" fontId="25" fillId="32" borderId="2" xfId="0" applyFont="1" applyFill="1" applyBorder="1" applyAlignment="1">
      <alignment vertical="center"/>
    </xf>
    <xf numFmtId="0" fontId="25" fillId="32" borderId="0" xfId="21" applyFont="1" applyFill="1" applyAlignment="1">
      <alignment vertical="center" wrapText="1"/>
    </xf>
    <xf numFmtId="0" fontId="24" fillId="32" borderId="0" xfId="0" applyFont="1" applyFill="1" applyAlignment="1">
      <alignment vertical="center" wrapText="1"/>
    </xf>
    <xf numFmtId="0" fontId="25" fillId="33" borderId="2" xfId="21" applyFont="1" applyFill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2" fontId="25" fillId="35" borderId="0" xfId="0" applyNumberFormat="1" applyFont="1" applyFill="1" applyAlignment="1">
      <alignment vertical="center" wrapText="1"/>
    </xf>
    <xf numFmtId="0" fontId="27" fillId="32" borderId="2" xfId="0" applyFont="1" applyFill="1" applyBorder="1" applyAlignment="1">
      <alignment horizontal="left" vertical="center" wrapText="1"/>
    </xf>
    <xf numFmtId="3" fontId="25" fillId="36" borderId="0" xfId="0" applyNumberFormat="1" applyFont="1" applyFill="1" applyAlignment="1">
      <alignment vertical="center" wrapText="1"/>
    </xf>
    <xf numFmtId="0" fontId="24" fillId="36" borderId="0" xfId="0" applyFont="1" applyFill="1" applyAlignment="1">
      <alignment vertical="center" wrapText="1"/>
    </xf>
    <xf numFmtId="0" fontId="25" fillId="30" borderId="6" xfId="21" applyFont="1" applyFill="1" applyBorder="1" applyAlignment="1">
      <alignment vertical="center" wrapText="1"/>
    </xf>
    <xf numFmtId="0" fontId="25" fillId="30" borderId="6" xfId="0" applyFont="1" applyFill="1" applyBorder="1" applyAlignment="1">
      <alignment vertical="center" wrapText="1"/>
    </xf>
    <xf numFmtId="3" fontId="25" fillId="28" borderId="0" xfId="0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0" fontId="25" fillId="34" borderId="2" xfId="0" applyFont="1" applyFill="1" applyBorder="1" applyAlignment="1">
      <alignment wrapText="1"/>
    </xf>
    <xf numFmtId="0" fontId="24" fillId="35" borderId="2" xfId="0" applyFont="1" applyFill="1" applyBorder="1"/>
    <xf numFmtId="0" fontId="25" fillId="35" borderId="2" xfId="0" applyFont="1" applyFill="1" applyBorder="1" applyAlignment="1">
      <alignment vertical="top" wrapText="1"/>
    </xf>
    <xf numFmtId="0" fontId="34" fillId="0" borderId="0" xfId="0" applyFont="1" applyAlignment="1">
      <alignment horizontal="center"/>
    </xf>
    <xf numFmtId="0" fontId="21" fillId="16" borderId="2" xfId="0" applyFont="1" applyFill="1" applyBorder="1" applyAlignment="1">
      <alignment horizontal="left" vertical="center" wrapText="1"/>
    </xf>
    <xf numFmtId="0" fontId="21" fillId="31" borderId="2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30" borderId="2" xfId="0" applyFont="1" applyFill="1" applyBorder="1" applyAlignment="1">
      <alignment horizontal="left" vertical="center" wrapText="1"/>
    </xf>
    <xf numFmtId="0" fontId="22" fillId="26" borderId="2" xfId="0" applyFont="1" applyFill="1" applyBorder="1" applyAlignment="1">
      <alignment horizontal="left" vertical="center" wrapText="1"/>
    </xf>
    <xf numFmtId="0" fontId="22" fillId="29" borderId="2" xfId="0" applyFont="1" applyFill="1" applyBorder="1" applyAlignment="1">
      <alignment horizontal="left" vertical="center" wrapText="1"/>
    </xf>
    <xf numFmtId="0" fontId="21" fillId="18" borderId="2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</cellXfs>
  <cellStyles count="22">
    <cellStyle name="Accent" xfId="1" xr:uid="{3F618282-AF66-470E-87F8-8DA22F0F8B06}"/>
    <cellStyle name="Accent 1" xfId="2" xr:uid="{563FEC17-422C-47E7-9270-48A95FD5A859}"/>
    <cellStyle name="Accent 2" xfId="3" xr:uid="{719AB126-F22F-40B1-BA5E-CF64919635CB}"/>
    <cellStyle name="Accent 3" xfId="4" xr:uid="{B56AEBE0-E216-40F9-A69C-99ADABAFE2AA}"/>
    <cellStyle name="Bad" xfId="5" xr:uid="{24DF58B7-EBCE-45FB-8B17-E58458B3CCE6}"/>
    <cellStyle name="Error" xfId="6" xr:uid="{55CADAEC-34D0-469F-924B-C09943BD0DDA}"/>
    <cellStyle name="Footnote" xfId="7" xr:uid="{C0E4F9CF-5692-4F49-BC63-43AC5DB71713}"/>
    <cellStyle name="Good" xfId="8" xr:uid="{3EC2CC9D-A20F-43D4-BB20-6809BA0780BF}"/>
    <cellStyle name="Heading" xfId="9" xr:uid="{237F5EFE-39F8-48F3-B2C5-F1C11562CC76}"/>
    <cellStyle name="Heading 1" xfId="10" xr:uid="{29297614-D169-4C2B-97E9-D2A08D0F6BA7}"/>
    <cellStyle name="Heading 2" xfId="11" xr:uid="{11A9EC31-CF57-47CD-B876-77530FBFF009}"/>
    <cellStyle name="Hyperlink" xfId="12" xr:uid="{12A9B1B5-B52B-4323-9A35-F7E85D613F54}"/>
    <cellStyle name="Millares" xfId="18" builtinId="3"/>
    <cellStyle name="Neutral" xfId="13" builtinId="28" customBuiltin="1"/>
    <cellStyle name="Normal" xfId="0" builtinId="0"/>
    <cellStyle name="Normal 2" xfId="21" xr:uid="{F8102DBE-A8CA-4261-B300-CD2F7F046FC5}"/>
    <cellStyle name="Normal_Hoja1" xfId="19" xr:uid="{FDBC2EB9-2F25-4673-AE45-D196A5157786}"/>
    <cellStyle name="Normal_Hoja3" xfId="20" xr:uid="{2345E1C3-7FD4-445D-A504-29C86D832A60}"/>
    <cellStyle name="Note" xfId="14" xr:uid="{98A9AE1F-C1A3-4EA0-B377-7E310E6073A9}"/>
    <cellStyle name="Status" xfId="15" xr:uid="{DDE1424F-D3FB-4CCA-88F1-04B556F44293}"/>
    <cellStyle name="Text" xfId="16" xr:uid="{E6DCEB43-2DDE-48F9-B43A-AC013001CB2E}"/>
    <cellStyle name="Warning" xfId="17" xr:uid="{817D58C3-3085-450F-90C6-48A80EDE363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C1818"/>
      <rgbColor rgb="0000FF00"/>
      <rgbColor rgb="000000EE"/>
      <rgbColor rgb="00FFF2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D82D2D"/>
      <rgbColor rgb="00FFFFCC"/>
      <rgbColor rgb="00E7E6E6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0FC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E72715"/>
      <rgbColor rgb="00666699"/>
      <rgbColor rgb="00969696"/>
      <rgbColor rgb="00003366"/>
      <rgbColor rgb="00339966"/>
      <rgbColor rgb="00003300"/>
      <rgbColor rgb="00333300"/>
      <rgbColor rgb="00CE181E"/>
      <rgbColor rgb="00EE1A1A"/>
      <rgbColor rgb="00333399"/>
      <rgbColor rgb="00333333"/>
    </indexedColors>
    <mruColors>
      <color rgb="FFFFFFCC"/>
      <color rgb="FFE1FFE1"/>
      <color rgb="FFCCFFCC"/>
      <color rgb="FF69696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6126-DF5C-4663-A5BE-F66DD96AAF67}">
  <dimension ref="B1:C9"/>
  <sheetViews>
    <sheetView workbookViewId="0">
      <selection activeCell="B2" sqref="B2"/>
    </sheetView>
  </sheetViews>
  <sheetFormatPr baseColWidth="10" defaultRowHeight="16.5"/>
  <cols>
    <col min="1" max="1" width="11" style="55"/>
    <col min="2" max="2" width="20.25" style="55" customWidth="1"/>
    <col min="3" max="3" width="77.25" style="55" customWidth="1"/>
    <col min="4" max="16384" width="11" style="55"/>
  </cols>
  <sheetData>
    <row r="1" spans="2:3" ht="30" customHeight="1">
      <c r="B1" s="179" t="s">
        <v>193</v>
      </c>
      <c r="C1" s="179"/>
    </row>
    <row r="2" spans="2:3" ht="38.25" customHeight="1">
      <c r="B2" s="56" t="s">
        <v>135</v>
      </c>
      <c r="C2" s="56" t="s">
        <v>192</v>
      </c>
    </row>
    <row r="3" spans="2:3" ht="44.25" customHeight="1">
      <c r="B3" s="57" t="s">
        <v>136</v>
      </c>
      <c r="C3" s="58" t="s">
        <v>132</v>
      </c>
    </row>
    <row r="4" spans="2:3" ht="44.25" customHeight="1">
      <c r="B4" s="57" t="s">
        <v>136</v>
      </c>
      <c r="C4" s="58" t="s">
        <v>133</v>
      </c>
    </row>
    <row r="5" spans="2:3" ht="44.25" customHeight="1">
      <c r="B5" s="57" t="s">
        <v>136</v>
      </c>
      <c r="C5" s="58" t="s">
        <v>134</v>
      </c>
    </row>
    <row r="6" spans="2:3" ht="30" customHeight="1"/>
    <row r="9" spans="2:3">
      <c r="C9" s="32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39AB-FCEC-4BFF-8C66-3D3E8EE608FF}">
  <sheetPr>
    <pageSetUpPr fitToPage="1"/>
  </sheetPr>
  <dimension ref="B1:H72"/>
  <sheetViews>
    <sheetView showGridLines="0" tabSelected="1" workbookViewId="0">
      <selection activeCell="J39" sqref="J1:J1048576"/>
    </sheetView>
  </sheetViews>
  <sheetFormatPr baseColWidth="10" defaultColWidth="12.75" defaultRowHeight="13.5"/>
  <cols>
    <col min="1" max="1" width="2.125" style="17" customWidth="1"/>
    <col min="2" max="2" width="4" style="17" customWidth="1"/>
    <col min="3" max="3" width="8.375" style="18" customWidth="1"/>
    <col min="4" max="4" width="84" style="45" customWidth="1"/>
    <col min="5" max="5" width="14.5" style="20" customWidth="1"/>
    <col min="6" max="6" width="11" style="20" customWidth="1"/>
    <col min="7" max="7" width="13" style="17" customWidth="1"/>
    <col min="8" max="8" width="36.625" style="17" customWidth="1"/>
    <col min="9" max="9" width="9" style="17" customWidth="1"/>
    <col min="10" max="16384" width="12.75" style="17"/>
  </cols>
  <sheetData>
    <row r="1" spans="2:8" ht="28.5" customHeight="1">
      <c r="B1" s="127" t="s">
        <v>194</v>
      </c>
      <c r="C1" s="127"/>
      <c r="D1" s="127"/>
      <c r="E1" s="127"/>
      <c r="F1" s="127"/>
      <c r="G1" s="127"/>
      <c r="H1" s="128"/>
    </row>
    <row r="2" spans="2:8" ht="26.25" customHeight="1">
      <c r="B2" s="135" t="s">
        <v>131</v>
      </c>
      <c r="C2" s="135"/>
      <c r="D2" s="135"/>
      <c r="E2" s="135"/>
      <c r="F2" s="156" t="s">
        <v>82</v>
      </c>
      <c r="G2" s="136"/>
      <c r="H2" s="136"/>
    </row>
    <row r="3" spans="2:8" s="32" customFormat="1" ht="24" customHeight="1">
      <c r="B3" s="147" t="s">
        <v>195</v>
      </c>
      <c r="C3" s="138" t="s">
        <v>196</v>
      </c>
      <c r="D3" s="139"/>
      <c r="E3" s="140"/>
      <c r="F3" s="156"/>
      <c r="G3" s="136"/>
      <c r="H3" s="136"/>
    </row>
    <row r="4" spans="2:8" s="32" customFormat="1" ht="36.75" customHeight="1">
      <c r="B4" s="148"/>
      <c r="C4" s="141"/>
      <c r="D4" s="142"/>
      <c r="E4" s="143"/>
      <c r="F4" s="137" t="s">
        <v>83</v>
      </c>
      <c r="G4" s="134"/>
      <c r="H4" s="134"/>
    </row>
    <row r="5" spans="2:8" s="32" customFormat="1" ht="2.25" customHeight="1">
      <c r="B5" s="149"/>
      <c r="C5" s="144"/>
      <c r="D5" s="145"/>
      <c r="E5" s="146"/>
      <c r="F5" s="137"/>
      <c r="G5" s="134"/>
      <c r="H5" s="134"/>
    </row>
    <row r="6" spans="2:8" ht="21" customHeight="1">
      <c r="D6" s="19"/>
      <c r="E6" s="46"/>
      <c r="F6" s="49"/>
      <c r="G6" s="20"/>
      <c r="H6" s="20"/>
    </row>
    <row r="7" spans="2:8" ht="30.75" customHeight="1">
      <c r="B7" s="133" t="s">
        <v>222</v>
      </c>
      <c r="C7" s="133"/>
      <c r="D7" s="133"/>
      <c r="E7" s="133"/>
      <c r="F7" s="133"/>
      <c r="G7" s="21"/>
    </row>
    <row r="8" spans="2:8" ht="27.75" customHeight="1">
      <c r="B8" s="129" t="s">
        <v>0</v>
      </c>
      <c r="C8" s="130"/>
      <c r="D8" s="22" t="s">
        <v>85</v>
      </c>
      <c r="E8" s="48" t="s">
        <v>87</v>
      </c>
      <c r="F8" s="23" t="s">
        <v>79</v>
      </c>
      <c r="G8" s="51" t="s">
        <v>81</v>
      </c>
      <c r="H8" s="150" t="s">
        <v>84</v>
      </c>
    </row>
    <row r="9" spans="2:8" ht="19.5" customHeight="1">
      <c r="B9" s="131" t="s">
        <v>2</v>
      </c>
      <c r="C9" s="132"/>
      <c r="D9" s="24" t="s">
        <v>3</v>
      </c>
      <c r="E9" s="25" t="s">
        <v>88</v>
      </c>
      <c r="F9" s="122">
        <v>6</v>
      </c>
      <c r="G9" s="52">
        <f>+G10+G11</f>
        <v>0</v>
      </c>
      <c r="H9" s="151"/>
    </row>
    <row r="10" spans="2:8" ht="26.45" customHeight="1">
      <c r="B10" s="26"/>
      <c r="C10" s="27" t="s">
        <v>4</v>
      </c>
      <c r="D10" s="28" t="s">
        <v>114</v>
      </c>
      <c r="E10" s="29" t="s">
        <v>1</v>
      </c>
      <c r="F10" s="123">
        <v>5</v>
      </c>
      <c r="G10" s="30"/>
      <c r="H10" s="120"/>
    </row>
    <row r="11" spans="2:8" ht="25.7" customHeight="1">
      <c r="B11" s="26"/>
      <c r="C11" s="27" t="s">
        <v>5</v>
      </c>
      <c r="D11" s="28" t="s">
        <v>221</v>
      </c>
      <c r="E11" s="29" t="s">
        <v>1</v>
      </c>
      <c r="F11" s="123">
        <v>6</v>
      </c>
      <c r="G11" s="30"/>
      <c r="H11" s="120"/>
    </row>
    <row r="12" spans="2:8" s="32" customFormat="1" ht="25.5" customHeight="1">
      <c r="B12" s="129" t="s">
        <v>0</v>
      </c>
      <c r="C12" s="130"/>
      <c r="D12" s="31" t="s">
        <v>86</v>
      </c>
      <c r="E12" s="47"/>
      <c r="F12" s="23" t="s">
        <v>79</v>
      </c>
      <c r="G12" s="51" t="s">
        <v>81</v>
      </c>
      <c r="H12" s="150" t="s">
        <v>84</v>
      </c>
    </row>
    <row r="13" spans="2:8" s="32" customFormat="1" ht="18.75" customHeight="1">
      <c r="B13" s="154" t="s">
        <v>7</v>
      </c>
      <c r="C13" s="155"/>
      <c r="D13" s="159" t="s">
        <v>76</v>
      </c>
      <c r="E13" s="160"/>
      <c r="F13" s="124">
        <v>20</v>
      </c>
      <c r="G13" s="52">
        <f>+G14+G15+G16</f>
        <v>0</v>
      </c>
      <c r="H13" s="151"/>
    </row>
    <row r="14" spans="2:8" s="32" customFormat="1" ht="26.25" customHeight="1">
      <c r="B14" s="26"/>
      <c r="C14" s="27" t="s">
        <v>8</v>
      </c>
      <c r="D14" s="34" t="s">
        <v>77</v>
      </c>
      <c r="E14" s="35" t="s">
        <v>1</v>
      </c>
      <c r="F14" s="125">
        <v>15</v>
      </c>
      <c r="G14" s="30"/>
      <c r="H14" s="120"/>
    </row>
    <row r="15" spans="2:8" s="32" customFormat="1" ht="20.100000000000001" customHeight="1">
      <c r="B15" s="26"/>
      <c r="C15" s="27" t="s">
        <v>9</v>
      </c>
      <c r="D15" s="34" t="s">
        <v>10</v>
      </c>
      <c r="E15" s="35" t="s">
        <v>1</v>
      </c>
      <c r="F15" s="125">
        <v>18</v>
      </c>
      <c r="G15" s="30"/>
      <c r="H15" s="120"/>
    </row>
    <row r="16" spans="2:8" s="32" customFormat="1" ht="20.100000000000001" customHeight="1">
      <c r="B16" s="26"/>
      <c r="C16" s="27" t="s">
        <v>11</v>
      </c>
      <c r="D16" s="34" t="s">
        <v>78</v>
      </c>
      <c r="E16" s="35" t="s">
        <v>1</v>
      </c>
      <c r="F16" s="125">
        <v>20</v>
      </c>
      <c r="G16" s="36"/>
      <c r="H16" s="120"/>
    </row>
    <row r="17" spans="2:8" s="32" customFormat="1" ht="32.25" customHeight="1">
      <c r="B17" s="129" t="s">
        <v>0</v>
      </c>
      <c r="C17" s="130"/>
      <c r="D17" s="157" t="s">
        <v>89</v>
      </c>
      <c r="E17" s="158"/>
      <c r="F17" s="23" t="s">
        <v>79</v>
      </c>
      <c r="G17" s="51" t="s">
        <v>81</v>
      </c>
      <c r="H17" s="150" t="s">
        <v>84</v>
      </c>
    </row>
    <row r="18" spans="2:8" s="32" customFormat="1" ht="20.100000000000001" customHeight="1">
      <c r="B18" s="152" t="s">
        <v>12</v>
      </c>
      <c r="C18" s="153"/>
      <c r="D18" s="161" t="s">
        <v>13</v>
      </c>
      <c r="E18" s="162"/>
      <c r="F18" s="124">
        <v>12</v>
      </c>
      <c r="G18" s="53">
        <f>+G19+G20+G21+G22+G23+G24+G25+G26+G28</f>
        <v>0</v>
      </c>
      <c r="H18" s="151"/>
    </row>
    <row r="19" spans="2:8" s="32" customFormat="1" ht="20.100000000000001" customHeight="1">
      <c r="B19" s="36"/>
      <c r="C19" s="37" t="s">
        <v>14</v>
      </c>
      <c r="D19" s="28" t="s">
        <v>15</v>
      </c>
      <c r="E19" s="35" t="s">
        <v>1</v>
      </c>
      <c r="F19" s="126">
        <v>3</v>
      </c>
      <c r="G19" s="36"/>
      <c r="H19" s="36"/>
    </row>
    <row r="20" spans="2:8" s="32" customFormat="1" ht="20.100000000000001" customHeight="1">
      <c r="B20" s="36"/>
      <c r="C20" s="37" t="s">
        <v>16</v>
      </c>
      <c r="D20" s="28" t="s">
        <v>17</v>
      </c>
      <c r="E20" s="35" t="s">
        <v>1</v>
      </c>
      <c r="F20" s="126">
        <v>3</v>
      </c>
      <c r="G20" s="36"/>
      <c r="H20" s="36"/>
    </row>
    <row r="21" spans="2:8" s="32" customFormat="1" ht="20.100000000000001" customHeight="1">
      <c r="B21" s="36"/>
      <c r="C21" s="37" t="s">
        <v>18</v>
      </c>
      <c r="D21" s="28" t="s">
        <v>19</v>
      </c>
      <c r="E21" s="35" t="s">
        <v>1</v>
      </c>
      <c r="F21" s="126">
        <v>5</v>
      </c>
      <c r="G21" s="36"/>
      <c r="H21" s="36"/>
    </row>
    <row r="22" spans="2:8" s="32" customFormat="1" ht="20.100000000000001" customHeight="1">
      <c r="B22" s="36"/>
      <c r="C22" s="37" t="s">
        <v>20</v>
      </c>
      <c r="D22" s="28" t="s">
        <v>21</v>
      </c>
      <c r="E22" s="35" t="s">
        <v>1</v>
      </c>
      <c r="F22" s="126">
        <v>3</v>
      </c>
      <c r="G22" s="36"/>
      <c r="H22" s="36"/>
    </row>
    <row r="23" spans="2:8" s="32" customFormat="1" ht="20.100000000000001" customHeight="1">
      <c r="B23" s="36"/>
      <c r="C23" s="37" t="s">
        <v>22</v>
      </c>
      <c r="D23" s="28" t="s">
        <v>23</v>
      </c>
      <c r="E23" s="35" t="s">
        <v>1</v>
      </c>
      <c r="F23" s="126">
        <v>3</v>
      </c>
      <c r="G23" s="36"/>
      <c r="H23" s="36"/>
    </row>
    <row r="24" spans="2:8" s="32" customFormat="1" ht="20.100000000000001" customHeight="1">
      <c r="B24" s="36"/>
      <c r="C24" s="37" t="s">
        <v>24</v>
      </c>
      <c r="D24" s="28" t="s">
        <v>25</v>
      </c>
      <c r="E24" s="35" t="s">
        <v>1</v>
      </c>
      <c r="F24" s="126">
        <v>3</v>
      </c>
      <c r="G24" s="36"/>
      <c r="H24" s="36"/>
    </row>
    <row r="25" spans="2:8" s="32" customFormat="1" ht="20.100000000000001" customHeight="1">
      <c r="B25" s="36"/>
      <c r="C25" s="37" t="s">
        <v>26</v>
      </c>
      <c r="D25" s="28" t="s">
        <v>27</v>
      </c>
      <c r="E25" s="35" t="s">
        <v>1</v>
      </c>
      <c r="F25" s="126">
        <v>3</v>
      </c>
      <c r="G25" s="36"/>
      <c r="H25" s="36"/>
    </row>
    <row r="26" spans="2:8" s="32" customFormat="1" ht="20.100000000000001" customHeight="1">
      <c r="B26" s="36"/>
      <c r="C26" s="37" t="s">
        <v>28</v>
      </c>
      <c r="D26" s="28" t="s">
        <v>29</v>
      </c>
      <c r="E26" s="35" t="s">
        <v>1</v>
      </c>
      <c r="F26" s="126">
        <v>8</v>
      </c>
      <c r="G26" s="36"/>
      <c r="H26" s="36"/>
    </row>
    <row r="27" spans="2:8" s="32" customFormat="1" ht="26.45" customHeight="1">
      <c r="B27" s="36"/>
      <c r="C27" s="37" t="s">
        <v>30</v>
      </c>
      <c r="D27" s="28" t="s">
        <v>31</v>
      </c>
      <c r="E27" s="35" t="s">
        <v>1</v>
      </c>
      <c r="F27" s="126">
        <v>10</v>
      </c>
      <c r="G27" s="36"/>
      <c r="H27" s="36"/>
    </row>
    <row r="28" spans="2:8" s="32" customFormat="1" ht="26.45" customHeight="1">
      <c r="B28" s="36"/>
      <c r="C28" s="37" t="s">
        <v>197</v>
      </c>
      <c r="D28" s="28" t="s">
        <v>198</v>
      </c>
      <c r="E28" s="35" t="s">
        <v>199</v>
      </c>
      <c r="F28" s="126">
        <v>2</v>
      </c>
      <c r="G28" s="36"/>
      <c r="H28" s="36"/>
    </row>
    <row r="29" spans="2:8" s="32" customFormat="1" ht="20.100000000000001" customHeight="1">
      <c r="B29" s="152" t="s">
        <v>32</v>
      </c>
      <c r="C29" s="153"/>
      <c r="D29" s="163" t="s">
        <v>33</v>
      </c>
      <c r="E29" s="164"/>
      <c r="F29" s="124">
        <v>10</v>
      </c>
      <c r="G29" s="53">
        <f>+G30+G31</f>
        <v>0</v>
      </c>
      <c r="H29" s="53" t="s">
        <v>84</v>
      </c>
    </row>
    <row r="30" spans="2:8" s="32" customFormat="1" ht="39.950000000000003" customHeight="1">
      <c r="B30" s="36"/>
      <c r="C30" s="37" t="s">
        <v>34</v>
      </c>
      <c r="D30" s="28" t="s">
        <v>35</v>
      </c>
      <c r="E30" s="29" t="s">
        <v>6</v>
      </c>
      <c r="F30" s="126">
        <v>5</v>
      </c>
      <c r="G30" s="36"/>
      <c r="H30" s="36"/>
    </row>
    <row r="31" spans="2:8" s="32" customFormat="1" ht="39.950000000000003" customHeight="1">
      <c r="B31" s="36"/>
      <c r="C31" s="37" t="s">
        <v>36</v>
      </c>
      <c r="D31" s="28" t="s">
        <v>37</v>
      </c>
      <c r="E31" s="29" t="s">
        <v>6</v>
      </c>
      <c r="F31" s="126">
        <v>5</v>
      </c>
      <c r="G31" s="36"/>
      <c r="H31" s="36"/>
    </row>
    <row r="32" spans="2:8" s="32" customFormat="1" ht="31.5" customHeight="1">
      <c r="B32" s="165" t="s">
        <v>0</v>
      </c>
      <c r="C32" s="166"/>
      <c r="D32" s="173" t="s">
        <v>90</v>
      </c>
      <c r="E32" s="174"/>
      <c r="F32" s="23" t="s">
        <v>79</v>
      </c>
      <c r="G32" s="51" t="s">
        <v>81</v>
      </c>
      <c r="H32" s="178" t="s">
        <v>84</v>
      </c>
    </row>
    <row r="33" spans="2:8" s="32" customFormat="1" ht="20.100000000000001" customHeight="1">
      <c r="B33" s="152" t="s">
        <v>45</v>
      </c>
      <c r="C33" s="153"/>
      <c r="D33" s="176" t="s">
        <v>46</v>
      </c>
      <c r="E33" s="177"/>
      <c r="F33" s="33">
        <v>10</v>
      </c>
      <c r="G33" s="51">
        <f>+G34</f>
        <v>0</v>
      </c>
      <c r="H33" s="178"/>
    </row>
    <row r="34" spans="2:8" s="32" customFormat="1" ht="24" customHeight="1">
      <c r="B34" s="40"/>
      <c r="C34" s="37" t="s">
        <v>47</v>
      </c>
      <c r="D34" s="36" t="s">
        <v>48</v>
      </c>
      <c r="E34" s="35" t="s">
        <v>1</v>
      </c>
      <c r="F34" s="35">
        <v>10</v>
      </c>
      <c r="G34" s="39"/>
      <c r="H34" s="36"/>
    </row>
    <row r="35" spans="2:8" s="32" customFormat="1" ht="30" customHeight="1">
      <c r="B35" s="129" t="s">
        <v>0</v>
      </c>
      <c r="C35" s="130"/>
      <c r="D35" s="173" t="s">
        <v>49</v>
      </c>
      <c r="E35" s="174"/>
      <c r="F35" s="23" t="s">
        <v>79</v>
      </c>
      <c r="G35" s="51" t="s">
        <v>81</v>
      </c>
      <c r="H35" s="150" t="s">
        <v>84</v>
      </c>
    </row>
    <row r="36" spans="2:8" s="32" customFormat="1" ht="20.100000000000001" customHeight="1">
      <c r="B36" s="152" t="s">
        <v>50</v>
      </c>
      <c r="C36" s="153"/>
      <c r="D36" s="170" t="s">
        <v>51</v>
      </c>
      <c r="E36" s="171"/>
      <c r="F36" s="33">
        <v>6</v>
      </c>
      <c r="G36" s="53">
        <v>0</v>
      </c>
      <c r="H36" s="151"/>
    </row>
    <row r="37" spans="2:8" s="32" customFormat="1" ht="27.75" customHeight="1">
      <c r="B37" s="36"/>
      <c r="C37" s="37" t="s">
        <v>200</v>
      </c>
      <c r="D37" s="38" t="s">
        <v>202</v>
      </c>
      <c r="E37" s="35" t="s">
        <v>6</v>
      </c>
      <c r="F37" s="35">
        <v>5</v>
      </c>
      <c r="G37" s="36"/>
      <c r="H37" s="36"/>
    </row>
    <row r="38" spans="2:8" s="32" customFormat="1" ht="20.100000000000001" customHeight="1">
      <c r="B38" s="36"/>
      <c r="C38" s="37" t="s">
        <v>201</v>
      </c>
      <c r="D38" s="38" t="s">
        <v>203</v>
      </c>
      <c r="E38" s="35" t="s">
        <v>6</v>
      </c>
      <c r="F38" s="35">
        <v>1</v>
      </c>
      <c r="G38" s="36"/>
      <c r="H38" s="36"/>
    </row>
    <row r="39" spans="2:8" s="32" customFormat="1" ht="20.100000000000001" customHeight="1">
      <c r="B39" s="131" t="s">
        <v>52</v>
      </c>
      <c r="C39" s="132"/>
      <c r="D39" s="170" t="s">
        <v>53</v>
      </c>
      <c r="E39" s="171"/>
      <c r="F39" s="33">
        <v>5</v>
      </c>
      <c r="G39" s="53">
        <v>0</v>
      </c>
      <c r="H39" s="53" t="s">
        <v>84</v>
      </c>
    </row>
    <row r="40" spans="2:8" s="32" customFormat="1" ht="20.100000000000001" customHeight="1">
      <c r="B40" s="36"/>
      <c r="C40" s="27" t="s">
        <v>54</v>
      </c>
      <c r="D40" s="38" t="s">
        <v>55</v>
      </c>
      <c r="E40" s="35" t="s">
        <v>1</v>
      </c>
      <c r="F40" s="35">
        <v>4</v>
      </c>
      <c r="G40" s="36"/>
      <c r="H40" s="36"/>
    </row>
    <row r="41" spans="2:8" s="32" customFormat="1" ht="30.75" customHeight="1">
      <c r="B41" s="29"/>
      <c r="C41" s="27" t="s">
        <v>56</v>
      </c>
      <c r="D41" s="38" t="s">
        <v>57</v>
      </c>
      <c r="E41" s="35" t="s">
        <v>1</v>
      </c>
      <c r="F41" s="35">
        <v>5</v>
      </c>
      <c r="G41" s="36"/>
      <c r="H41" s="36"/>
    </row>
    <row r="42" spans="2:8" s="32" customFormat="1" ht="65.25" customHeight="1">
      <c r="B42" s="41"/>
      <c r="C42" s="27" t="s">
        <v>58</v>
      </c>
      <c r="D42" s="38" t="s">
        <v>59</v>
      </c>
      <c r="E42" s="35" t="s">
        <v>1</v>
      </c>
      <c r="F42" s="35">
        <v>2</v>
      </c>
      <c r="G42" s="36"/>
      <c r="H42" s="36"/>
    </row>
    <row r="43" spans="2:8" s="32" customFormat="1" ht="27" customHeight="1">
      <c r="B43" s="129" t="s">
        <v>0</v>
      </c>
      <c r="C43" s="130"/>
      <c r="D43" s="173" t="s">
        <v>91</v>
      </c>
      <c r="E43" s="174"/>
      <c r="F43" s="23" t="s">
        <v>79</v>
      </c>
      <c r="G43" s="51" t="s">
        <v>81</v>
      </c>
      <c r="H43" s="150" t="s">
        <v>84</v>
      </c>
    </row>
    <row r="44" spans="2:8" s="32" customFormat="1" ht="33" customHeight="1">
      <c r="B44" s="131" t="s">
        <v>204</v>
      </c>
      <c r="C44" s="132"/>
      <c r="D44" s="170" t="s">
        <v>223</v>
      </c>
      <c r="E44" s="171"/>
      <c r="F44" s="33">
        <v>7</v>
      </c>
      <c r="G44" s="53">
        <v>0</v>
      </c>
      <c r="H44" s="151"/>
    </row>
    <row r="45" spans="2:8" s="32" customFormat="1" ht="43.5" customHeight="1">
      <c r="B45" s="36"/>
      <c r="C45" s="29" t="s">
        <v>205</v>
      </c>
      <c r="D45" s="28" t="s">
        <v>206</v>
      </c>
      <c r="E45" s="35" t="s">
        <v>1</v>
      </c>
      <c r="F45" s="35">
        <v>6</v>
      </c>
      <c r="G45" s="36"/>
      <c r="H45" s="36"/>
    </row>
    <row r="46" spans="2:8" s="32" customFormat="1" ht="27.75" customHeight="1">
      <c r="B46" s="36"/>
      <c r="C46" s="29" t="s">
        <v>207</v>
      </c>
      <c r="D46" s="28" t="s">
        <v>208</v>
      </c>
      <c r="E46" s="35" t="s">
        <v>1</v>
      </c>
      <c r="F46" s="35">
        <v>6</v>
      </c>
      <c r="G46" s="36"/>
      <c r="H46" s="36"/>
    </row>
    <row r="47" spans="2:8" s="32" customFormat="1" ht="44.25" customHeight="1">
      <c r="B47" s="36"/>
      <c r="C47" s="29" t="s">
        <v>209</v>
      </c>
      <c r="D47" s="28" t="s">
        <v>210</v>
      </c>
      <c r="E47" s="35" t="s">
        <v>6</v>
      </c>
      <c r="F47" s="35">
        <v>1</v>
      </c>
      <c r="G47" s="36"/>
      <c r="H47" s="36"/>
    </row>
    <row r="48" spans="2:8" s="32" customFormat="1" ht="40.5" customHeight="1">
      <c r="B48" s="36"/>
      <c r="C48" s="29" t="s">
        <v>211</v>
      </c>
      <c r="D48" s="28" t="s">
        <v>212</v>
      </c>
      <c r="E48" s="35" t="s">
        <v>6</v>
      </c>
      <c r="F48" s="35">
        <v>2</v>
      </c>
      <c r="G48" s="36"/>
      <c r="H48" s="36"/>
    </row>
    <row r="49" spans="2:8" s="32" customFormat="1" ht="20.100000000000001" customHeight="1">
      <c r="B49" s="41"/>
      <c r="C49" s="29" t="s">
        <v>213</v>
      </c>
      <c r="D49" s="28" t="s">
        <v>214</v>
      </c>
      <c r="E49" s="35" t="s">
        <v>1</v>
      </c>
      <c r="F49" s="35">
        <v>4</v>
      </c>
      <c r="G49" s="36"/>
      <c r="H49" s="36"/>
    </row>
    <row r="50" spans="2:8" s="32" customFormat="1" ht="30.75" customHeight="1">
      <c r="B50" s="36"/>
      <c r="C50" s="29" t="s">
        <v>215</v>
      </c>
      <c r="D50" s="28" t="s">
        <v>216</v>
      </c>
      <c r="E50" s="35" t="s">
        <v>1</v>
      </c>
      <c r="F50" s="35">
        <v>6</v>
      </c>
      <c r="G50" s="36"/>
      <c r="H50" s="36"/>
    </row>
    <row r="51" spans="2:8" s="32" customFormat="1" ht="20.100000000000001" customHeight="1">
      <c r="B51" s="36"/>
      <c r="C51" s="29" t="s">
        <v>217</v>
      </c>
      <c r="D51" s="28" t="s">
        <v>218</v>
      </c>
      <c r="E51" s="35" t="s">
        <v>1</v>
      </c>
      <c r="F51" s="35">
        <v>6</v>
      </c>
      <c r="G51" s="36"/>
      <c r="H51" s="36"/>
    </row>
    <row r="52" spans="2:8" s="32" customFormat="1" ht="20.100000000000001" customHeight="1">
      <c r="B52" s="121"/>
      <c r="C52" s="29" t="s">
        <v>219</v>
      </c>
      <c r="D52" s="28" t="s">
        <v>220</v>
      </c>
      <c r="E52" s="35" t="s">
        <v>6</v>
      </c>
      <c r="F52" s="35">
        <v>1</v>
      </c>
      <c r="G52" s="36"/>
      <c r="H52" s="36"/>
    </row>
    <row r="53" spans="2:8" s="32" customFormat="1" ht="30.75" customHeight="1">
      <c r="B53" s="129" t="s">
        <v>0</v>
      </c>
      <c r="C53" s="130"/>
      <c r="D53" s="173" t="s">
        <v>92</v>
      </c>
      <c r="E53" s="174"/>
      <c r="F53" s="23" t="s">
        <v>79</v>
      </c>
      <c r="G53" s="51" t="s">
        <v>81</v>
      </c>
      <c r="H53" s="150" t="s">
        <v>84</v>
      </c>
    </row>
    <row r="54" spans="2:8" s="32" customFormat="1" ht="20.100000000000001" customHeight="1">
      <c r="B54" s="152" t="s">
        <v>60</v>
      </c>
      <c r="C54" s="175"/>
      <c r="D54" s="172" t="s">
        <v>61</v>
      </c>
      <c r="E54" s="171"/>
      <c r="F54" s="33">
        <v>10</v>
      </c>
      <c r="G54" s="53">
        <v>0</v>
      </c>
      <c r="H54" s="151"/>
    </row>
    <row r="55" spans="2:8" s="32" customFormat="1" ht="25.5" customHeight="1">
      <c r="B55" s="36"/>
      <c r="C55" s="37" t="s">
        <v>62</v>
      </c>
      <c r="D55" s="42" t="s">
        <v>63</v>
      </c>
      <c r="E55" s="35" t="s">
        <v>6</v>
      </c>
      <c r="F55" s="35">
        <v>3</v>
      </c>
      <c r="G55" s="36"/>
      <c r="H55" s="36"/>
    </row>
    <row r="56" spans="2:8" s="32" customFormat="1" ht="20.100000000000001" customHeight="1">
      <c r="B56" s="36"/>
      <c r="C56" s="37" t="s">
        <v>64</v>
      </c>
      <c r="D56" s="38" t="s">
        <v>65</v>
      </c>
      <c r="E56" s="35" t="s">
        <v>6</v>
      </c>
      <c r="F56" s="35">
        <v>5</v>
      </c>
      <c r="G56" s="36"/>
      <c r="H56" s="36"/>
    </row>
    <row r="57" spans="2:8" s="32" customFormat="1" ht="20.100000000000001" customHeight="1">
      <c r="B57" s="36"/>
      <c r="C57" s="37" t="s">
        <v>66</v>
      </c>
      <c r="D57" s="38" t="s">
        <v>67</v>
      </c>
      <c r="E57" s="35" t="s">
        <v>6</v>
      </c>
      <c r="F57" s="35">
        <v>5</v>
      </c>
      <c r="G57" s="36"/>
      <c r="H57" s="36"/>
    </row>
    <row r="58" spans="2:8" s="32" customFormat="1" ht="26.25" customHeight="1">
      <c r="B58" s="129" t="s">
        <v>0</v>
      </c>
      <c r="C58" s="130"/>
      <c r="D58" s="173" t="s">
        <v>93</v>
      </c>
      <c r="E58" s="174"/>
      <c r="F58" s="23" t="s">
        <v>79</v>
      </c>
      <c r="G58" s="51" t="s">
        <v>81</v>
      </c>
      <c r="H58" s="150" t="s">
        <v>84</v>
      </c>
    </row>
    <row r="59" spans="2:8" s="32" customFormat="1" ht="20.100000000000001" customHeight="1">
      <c r="B59" s="167" t="s">
        <v>68</v>
      </c>
      <c r="C59" s="168"/>
      <c r="D59" s="170" t="s">
        <v>69</v>
      </c>
      <c r="E59" s="171"/>
      <c r="F59" s="33">
        <v>14</v>
      </c>
      <c r="G59" s="53">
        <v>0</v>
      </c>
      <c r="H59" s="151"/>
    </row>
    <row r="60" spans="2:8" s="32" customFormat="1" ht="20.100000000000001" customHeight="1">
      <c r="B60" s="35"/>
      <c r="C60" s="37" t="s">
        <v>70</v>
      </c>
      <c r="D60" s="38" t="s">
        <v>71</v>
      </c>
      <c r="E60" s="35" t="s">
        <v>6</v>
      </c>
      <c r="F60" s="35">
        <v>2</v>
      </c>
      <c r="G60" s="36"/>
      <c r="H60" s="36"/>
    </row>
    <row r="61" spans="2:8" s="32" customFormat="1" ht="20.100000000000001" customHeight="1">
      <c r="B61" s="35"/>
      <c r="C61" s="37" t="s">
        <v>72</v>
      </c>
      <c r="D61" s="38" t="s">
        <v>73</v>
      </c>
      <c r="E61" s="35" t="s">
        <v>6</v>
      </c>
      <c r="F61" s="35">
        <v>2</v>
      </c>
      <c r="G61" s="36"/>
      <c r="H61" s="36"/>
    </row>
    <row r="62" spans="2:8" s="32" customFormat="1" ht="27">
      <c r="B62" s="35"/>
      <c r="C62" s="37" t="s">
        <v>74</v>
      </c>
      <c r="D62" s="38" t="s">
        <v>75</v>
      </c>
      <c r="E62" s="35" t="s">
        <v>6</v>
      </c>
      <c r="F62" s="35">
        <v>12</v>
      </c>
      <c r="G62" s="36"/>
      <c r="H62" s="36"/>
    </row>
    <row r="63" spans="2:8" s="32" customFormat="1" ht="20.100000000000001" customHeight="1">
      <c r="C63" s="43"/>
      <c r="D63" s="17"/>
      <c r="E63" s="44"/>
      <c r="F63" s="44"/>
    </row>
    <row r="65" spans="5:7" ht="37.5" customHeight="1">
      <c r="E65" s="23" t="s">
        <v>80</v>
      </c>
      <c r="F65" s="33">
        <f>+F9+F13+F18+F29+F33+F36+F39+F44+F54+F59</f>
        <v>100</v>
      </c>
      <c r="G65" s="54">
        <f>+G9+G13+G18+G29+G33+G36+G39+G44+G54+G59</f>
        <v>0</v>
      </c>
    </row>
    <row r="69" spans="5:7">
      <c r="E69" s="169"/>
      <c r="F69" s="169"/>
    </row>
    <row r="70" spans="5:7">
      <c r="E70" s="169"/>
      <c r="F70" s="169"/>
    </row>
    <row r="71" spans="5:7">
      <c r="E71" s="169"/>
      <c r="F71" s="169"/>
    </row>
    <row r="72" spans="5:7">
      <c r="E72" s="169"/>
      <c r="F72" s="169"/>
    </row>
  </sheetData>
  <mergeCells count="51">
    <mergeCell ref="H17:H18"/>
    <mergeCell ref="D35:E35"/>
    <mergeCell ref="D36:E36"/>
    <mergeCell ref="D43:E43"/>
    <mergeCell ref="D53:E53"/>
    <mergeCell ref="D32:E32"/>
    <mergeCell ref="D39:E39"/>
    <mergeCell ref="D33:E33"/>
    <mergeCell ref="H32:H33"/>
    <mergeCell ref="H35:H36"/>
    <mergeCell ref="H58:H59"/>
    <mergeCell ref="B43:C43"/>
    <mergeCell ref="B59:C59"/>
    <mergeCell ref="B58:C58"/>
    <mergeCell ref="E69:F72"/>
    <mergeCell ref="D59:E59"/>
    <mergeCell ref="D54:E54"/>
    <mergeCell ref="D58:E58"/>
    <mergeCell ref="B53:C53"/>
    <mergeCell ref="B54:C54"/>
    <mergeCell ref="B44:C44"/>
    <mergeCell ref="D44:E44"/>
    <mergeCell ref="H43:H44"/>
    <mergeCell ref="H53:H54"/>
    <mergeCell ref="B32:C32"/>
    <mergeCell ref="B39:C39"/>
    <mergeCell ref="B35:C35"/>
    <mergeCell ref="B36:C36"/>
    <mergeCell ref="B33:C33"/>
    <mergeCell ref="B29:C29"/>
    <mergeCell ref="B18:C18"/>
    <mergeCell ref="B17:C17"/>
    <mergeCell ref="B13:C13"/>
    <mergeCell ref="F2:F3"/>
    <mergeCell ref="D17:E17"/>
    <mergeCell ref="D13:E13"/>
    <mergeCell ref="D18:E18"/>
    <mergeCell ref="D29:E29"/>
    <mergeCell ref="B1:H1"/>
    <mergeCell ref="B12:C12"/>
    <mergeCell ref="B9:C9"/>
    <mergeCell ref="B8:C8"/>
    <mergeCell ref="B7:F7"/>
    <mergeCell ref="G4:H5"/>
    <mergeCell ref="B2:E2"/>
    <mergeCell ref="G2:H3"/>
    <mergeCell ref="F4:F5"/>
    <mergeCell ref="C3:E5"/>
    <mergeCell ref="B3:B5"/>
    <mergeCell ref="H8:H9"/>
    <mergeCell ref="H12:H13"/>
  </mergeCells>
  <printOptions headings="1"/>
  <pageMargins left="0.70866141732283472" right="0.70866141732283472" top="0.74803149606299213" bottom="0.74803149606299213" header="0.31496062992125984" footer="0.31496062992125984"/>
  <pageSetup paperSize="9" scale="47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AB6D-EB3B-4C72-A6B4-265881A94067}">
  <dimension ref="A1:F20"/>
  <sheetViews>
    <sheetView workbookViewId="0">
      <selection activeCell="C25" sqref="C25:D25"/>
    </sheetView>
  </sheetViews>
  <sheetFormatPr baseColWidth="10" defaultRowHeight="16.5"/>
  <cols>
    <col min="1" max="1" width="30.625" style="1" customWidth="1"/>
    <col min="2" max="2" width="21.5" style="1" customWidth="1"/>
  </cols>
  <sheetData>
    <row r="1" spans="1:6">
      <c r="A1" s="180" t="s">
        <v>97</v>
      </c>
      <c r="B1" s="180"/>
      <c r="F1" s="10"/>
    </row>
    <row r="2" spans="1:6">
      <c r="A2" s="2" t="s">
        <v>94</v>
      </c>
      <c r="B2" s="2" t="s">
        <v>95</v>
      </c>
      <c r="F2" s="10"/>
    </row>
    <row r="3" spans="1:6">
      <c r="A3" s="3" t="s">
        <v>98</v>
      </c>
      <c r="B3" s="4">
        <v>19474</v>
      </c>
      <c r="D3" s="10"/>
      <c r="F3" s="10"/>
    </row>
    <row r="4" spans="1:6">
      <c r="A4" s="3" t="s">
        <v>99</v>
      </c>
      <c r="B4" s="4">
        <v>20024</v>
      </c>
      <c r="D4" s="10"/>
      <c r="F4" s="10"/>
    </row>
    <row r="5" spans="1:6">
      <c r="A5" s="3" t="s">
        <v>111</v>
      </c>
      <c r="B5" s="4">
        <v>3630</v>
      </c>
      <c r="D5" s="10"/>
      <c r="F5" s="10"/>
    </row>
    <row r="6" spans="1:6">
      <c r="A6" s="3" t="s">
        <v>100</v>
      </c>
      <c r="B6" s="4">
        <v>5679</v>
      </c>
      <c r="D6" s="10"/>
      <c r="F6" s="10"/>
    </row>
    <row r="7" spans="1:6">
      <c r="A7" s="3" t="s">
        <v>101</v>
      </c>
      <c r="B7" s="4">
        <v>1290</v>
      </c>
      <c r="D7" s="10"/>
      <c r="F7" s="10"/>
    </row>
    <row r="8" spans="1:6">
      <c r="A8" s="3" t="s">
        <v>102</v>
      </c>
      <c r="B8" s="4">
        <v>7770</v>
      </c>
      <c r="D8" s="10"/>
      <c r="F8" s="10"/>
    </row>
    <row r="9" spans="1:6">
      <c r="A9" s="3" t="s">
        <v>103</v>
      </c>
      <c r="B9" s="4">
        <v>4594</v>
      </c>
      <c r="D9" s="10"/>
      <c r="F9" s="10"/>
    </row>
    <row r="10" spans="1:6">
      <c r="A10" s="3" t="s">
        <v>104</v>
      </c>
      <c r="B10" s="4">
        <v>3755</v>
      </c>
      <c r="D10" s="10"/>
      <c r="F10" s="10"/>
    </row>
    <row r="11" spans="1:6">
      <c r="A11" s="3" t="s">
        <v>105</v>
      </c>
      <c r="B11" s="4">
        <v>22275</v>
      </c>
      <c r="D11" s="10"/>
      <c r="F11" s="10"/>
    </row>
    <row r="12" spans="1:6">
      <c r="A12" s="5" t="s">
        <v>107</v>
      </c>
      <c r="B12" s="4">
        <v>11676</v>
      </c>
      <c r="D12" s="10"/>
      <c r="F12" s="10"/>
    </row>
    <row r="13" spans="1:6">
      <c r="A13" s="3" t="s">
        <v>106</v>
      </c>
      <c r="B13" s="4">
        <v>9664</v>
      </c>
      <c r="D13" s="10"/>
      <c r="F13" s="10"/>
    </row>
    <row r="14" spans="1:6">
      <c r="A14" s="3" t="s">
        <v>108</v>
      </c>
      <c r="B14" s="4">
        <v>15105</v>
      </c>
      <c r="D14" s="10"/>
      <c r="F14" s="10"/>
    </row>
    <row r="15" spans="1:6">
      <c r="A15" s="3" t="s">
        <v>110</v>
      </c>
      <c r="B15" s="4">
        <v>2060</v>
      </c>
      <c r="D15" s="10"/>
    </row>
    <row r="16" spans="1:6" ht="18" customHeight="1">
      <c r="A16" s="3" t="s">
        <v>109</v>
      </c>
      <c r="B16" s="4">
        <v>12165</v>
      </c>
      <c r="D16" s="10"/>
    </row>
    <row r="17" spans="1:2" ht="22.5" customHeight="1">
      <c r="A17" s="6" t="s">
        <v>96</v>
      </c>
      <c r="B17" s="7">
        <f>SUM(B3:B16)</f>
        <v>139161</v>
      </c>
    </row>
    <row r="18" spans="1:2" ht="33">
      <c r="A18" s="8" t="s">
        <v>113</v>
      </c>
      <c r="B18" s="9">
        <f>MEDIAN(B3:B16)</f>
        <v>8717</v>
      </c>
    </row>
    <row r="20" spans="1:2" ht="33">
      <c r="A20" s="11" t="s">
        <v>112</v>
      </c>
      <c r="B20" s="12">
        <v>2497</v>
      </c>
    </row>
  </sheetData>
  <sortState xmlns:xlrd2="http://schemas.microsoft.com/office/spreadsheetml/2017/richdata2" ref="F1:F18">
    <sortCondition ref="F1:F18"/>
  </sortState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B1D0-9D4D-49A6-A1E9-75843FB1854B}">
  <dimension ref="A1:L106"/>
  <sheetViews>
    <sheetView workbookViewId="0">
      <selection sqref="A1:XFD1048576"/>
    </sheetView>
  </sheetViews>
  <sheetFormatPr baseColWidth="10" defaultRowHeight="12.75"/>
  <cols>
    <col min="1" max="1" width="18.5" style="62" bestFit="1" customWidth="1"/>
    <col min="2" max="2" width="21.75" style="62" customWidth="1"/>
    <col min="3" max="3" width="0.875" style="62" hidden="1" customWidth="1"/>
    <col min="4" max="4" width="16.125" style="62" bestFit="1" customWidth="1"/>
    <col min="5" max="6" width="11" style="62"/>
    <col min="7" max="7" width="12.5" style="62" customWidth="1"/>
    <col min="8" max="16384" width="11" style="62"/>
  </cols>
  <sheetData>
    <row r="1" spans="1:8" ht="32.25" customHeight="1">
      <c r="A1" s="61" t="s">
        <v>146</v>
      </c>
      <c r="B1" s="184" t="s">
        <v>147</v>
      </c>
      <c r="C1" s="184"/>
      <c r="D1" s="184"/>
      <c r="E1" s="184"/>
      <c r="F1" s="184"/>
      <c r="G1" s="185"/>
      <c r="H1" s="17"/>
    </row>
    <row r="2" spans="1:8" ht="27" customHeight="1">
      <c r="A2" s="60" t="s">
        <v>148</v>
      </c>
      <c r="B2" s="186" t="s">
        <v>38</v>
      </c>
      <c r="C2" s="187"/>
      <c r="D2" s="187"/>
      <c r="E2" s="187"/>
      <c r="F2" s="187"/>
      <c r="G2" s="187"/>
      <c r="H2" s="17"/>
    </row>
    <row r="3" spans="1:8" ht="11.25" customHeight="1">
      <c r="A3" s="63"/>
      <c r="B3" s="49"/>
      <c r="C3" s="32"/>
      <c r="D3" s="32"/>
      <c r="E3" s="32"/>
      <c r="F3" s="32"/>
      <c r="G3" s="32"/>
      <c r="H3" s="17"/>
    </row>
    <row r="4" spans="1:8" ht="24.75" customHeight="1">
      <c r="A4" s="64" t="s">
        <v>149</v>
      </c>
      <c r="B4" s="188" t="s">
        <v>150</v>
      </c>
      <c r="C4" s="189"/>
      <c r="D4" s="189"/>
      <c r="E4" s="189"/>
      <c r="F4" s="189"/>
      <c r="G4" s="189"/>
      <c r="H4" s="17"/>
    </row>
    <row r="5" spans="1:8" ht="27">
      <c r="A5" s="65" t="s">
        <v>88</v>
      </c>
      <c r="B5" s="66" t="s">
        <v>151</v>
      </c>
      <c r="C5" s="50"/>
      <c r="D5" s="67" t="s">
        <v>88</v>
      </c>
      <c r="E5" s="66" t="s">
        <v>152</v>
      </c>
      <c r="F5" s="17"/>
      <c r="G5" s="68" t="s">
        <v>153</v>
      </c>
      <c r="H5" s="17"/>
    </row>
    <row r="6" spans="1:8" ht="13.5">
      <c r="A6" s="69" t="s">
        <v>88</v>
      </c>
      <c r="B6" s="70" t="s">
        <v>154</v>
      </c>
      <c r="C6" s="20"/>
      <c r="D6" s="71" t="s">
        <v>88</v>
      </c>
      <c r="E6" s="70">
        <v>2015</v>
      </c>
      <c r="F6" s="17"/>
      <c r="G6" s="17"/>
      <c r="H6" s="17"/>
    </row>
    <row r="7" spans="1:8" ht="13.5">
      <c r="A7" s="72" t="s">
        <v>155</v>
      </c>
      <c r="B7" s="73">
        <v>19474</v>
      </c>
      <c r="C7" s="17"/>
      <c r="D7" s="72" t="s">
        <v>155</v>
      </c>
      <c r="E7" s="74">
        <v>18464</v>
      </c>
      <c r="F7" s="17"/>
      <c r="G7" s="75">
        <f>B7-E7</f>
        <v>1010</v>
      </c>
      <c r="H7" s="17"/>
    </row>
    <row r="8" spans="1:8" ht="13.5">
      <c r="A8" s="72" t="s">
        <v>156</v>
      </c>
      <c r="B8" s="73">
        <v>20024</v>
      </c>
      <c r="C8" s="17"/>
      <c r="D8" s="72" t="s">
        <v>156</v>
      </c>
      <c r="E8" s="74">
        <v>17792</v>
      </c>
      <c r="F8" s="17"/>
      <c r="G8" s="75">
        <f t="shared" ref="G8:G20" si="0">B8-E8</f>
        <v>2232</v>
      </c>
      <c r="H8" s="17"/>
    </row>
    <row r="9" spans="1:8" ht="13.5">
      <c r="A9" s="72" t="s">
        <v>157</v>
      </c>
      <c r="B9" s="73">
        <v>5679</v>
      </c>
      <c r="C9" s="17"/>
      <c r="D9" s="72" t="s">
        <v>157</v>
      </c>
      <c r="E9" s="74">
        <v>5428</v>
      </c>
      <c r="F9" s="17"/>
      <c r="G9" s="75">
        <f t="shared" si="0"/>
        <v>251</v>
      </c>
      <c r="H9" s="17"/>
    </row>
    <row r="10" spans="1:8" ht="13.5">
      <c r="A10" s="72" t="s">
        <v>158</v>
      </c>
      <c r="B10" s="73">
        <v>3630</v>
      </c>
      <c r="C10" s="17"/>
      <c r="D10" s="72" t="s">
        <v>158</v>
      </c>
      <c r="E10" s="74">
        <v>3221</v>
      </c>
      <c r="F10" s="17"/>
      <c r="G10" s="75">
        <f t="shared" si="0"/>
        <v>409</v>
      </c>
      <c r="H10" s="17"/>
    </row>
    <row r="11" spans="1:8" ht="13.5">
      <c r="A11" s="72" t="s">
        <v>159</v>
      </c>
      <c r="B11" s="73">
        <v>1290</v>
      </c>
      <c r="C11" s="17"/>
      <c r="D11" s="72" t="s">
        <v>159</v>
      </c>
      <c r="E11" s="74">
        <v>1416</v>
      </c>
      <c r="F11" s="17"/>
      <c r="G11" s="75">
        <f t="shared" si="0"/>
        <v>-126</v>
      </c>
      <c r="H11" s="17"/>
    </row>
    <row r="12" spans="1:8" ht="13.5">
      <c r="A12" s="72" t="s">
        <v>160</v>
      </c>
      <c r="B12" s="73">
        <v>7770</v>
      </c>
      <c r="C12" s="17"/>
      <c r="D12" s="72" t="s">
        <v>160</v>
      </c>
      <c r="E12" s="74">
        <v>7128</v>
      </c>
      <c r="F12" s="17"/>
      <c r="G12" s="75">
        <f t="shared" si="0"/>
        <v>642</v>
      </c>
      <c r="H12" s="17"/>
    </row>
    <row r="13" spans="1:8" ht="13.5">
      <c r="A13" s="72" t="s">
        <v>161</v>
      </c>
      <c r="B13" s="73">
        <v>4594</v>
      </c>
      <c r="C13" s="17"/>
      <c r="D13" s="72" t="s">
        <v>161</v>
      </c>
      <c r="E13" s="74">
        <v>4457</v>
      </c>
      <c r="F13" s="17"/>
      <c r="G13" s="75">
        <f t="shared" si="0"/>
        <v>137</v>
      </c>
      <c r="H13" s="17"/>
    </row>
    <row r="14" spans="1:8" ht="13.5">
      <c r="A14" s="72" t="s">
        <v>162</v>
      </c>
      <c r="B14" s="73">
        <v>3755</v>
      </c>
      <c r="C14" s="17"/>
      <c r="D14" s="72" t="s">
        <v>162</v>
      </c>
      <c r="E14" s="74">
        <v>3263</v>
      </c>
      <c r="F14" s="17"/>
      <c r="G14" s="75">
        <f t="shared" si="0"/>
        <v>492</v>
      </c>
      <c r="H14" s="17"/>
    </row>
    <row r="15" spans="1:8" ht="13.5">
      <c r="A15" s="72" t="s">
        <v>163</v>
      </c>
      <c r="B15" s="73">
        <v>22275</v>
      </c>
      <c r="C15" s="17"/>
      <c r="D15" s="72" t="s">
        <v>163</v>
      </c>
      <c r="E15" s="74">
        <v>21816</v>
      </c>
      <c r="F15" s="17"/>
      <c r="G15" s="75">
        <f t="shared" si="0"/>
        <v>459</v>
      </c>
      <c r="H15" s="17"/>
    </row>
    <row r="16" spans="1:8" ht="13.5">
      <c r="A16" s="72" t="s">
        <v>164</v>
      </c>
      <c r="B16" s="73">
        <v>11676</v>
      </c>
      <c r="C16" s="17"/>
      <c r="D16" s="72" t="s">
        <v>164</v>
      </c>
      <c r="E16" s="74">
        <v>11154</v>
      </c>
      <c r="F16" s="17"/>
      <c r="G16" s="75">
        <f t="shared" si="0"/>
        <v>522</v>
      </c>
      <c r="H16" s="17"/>
    </row>
    <row r="17" spans="1:8" ht="13.5">
      <c r="A17" s="72" t="s">
        <v>165</v>
      </c>
      <c r="B17" s="73">
        <v>9664</v>
      </c>
      <c r="C17" s="17"/>
      <c r="D17" s="72" t="s">
        <v>165</v>
      </c>
      <c r="E17" s="74">
        <v>10605</v>
      </c>
      <c r="F17" s="17"/>
      <c r="G17" s="75">
        <f t="shared" si="0"/>
        <v>-941</v>
      </c>
      <c r="H17" s="17"/>
    </row>
    <row r="18" spans="1:8" ht="13.5">
      <c r="A18" s="72" t="s">
        <v>166</v>
      </c>
      <c r="B18" s="73">
        <v>15105</v>
      </c>
      <c r="C18" s="17"/>
      <c r="D18" s="72" t="s">
        <v>166</v>
      </c>
      <c r="E18" s="74">
        <v>15067</v>
      </c>
      <c r="F18" s="17"/>
      <c r="G18" s="75">
        <f t="shared" si="0"/>
        <v>38</v>
      </c>
      <c r="H18" s="17"/>
    </row>
    <row r="19" spans="1:8" ht="13.5">
      <c r="A19" s="72" t="s">
        <v>167</v>
      </c>
      <c r="B19" s="73">
        <v>2060</v>
      </c>
      <c r="C19" s="17"/>
      <c r="D19" s="72" t="s">
        <v>167</v>
      </c>
      <c r="E19" s="74">
        <v>2111</v>
      </c>
      <c r="F19" s="17"/>
      <c r="G19" s="75">
        <f t="shared" si="0"/>
        <v>-51</v>
      </c>
      <c r="H19" s="17"/>
    </row>
    <row r="20" spans="1:8" ht="13.5">
      <c r="A20" s="72" t="s">
        <v>168</v>
      </c>
      <c r="B20" s="73">
        <v>12165</v>
      </c>
      <c r="C20" s="17"/>
      <c r="D20" s="72" t="s">
        <v>168</v>
      </c>
      <c r="E20" s="74">
        <v>10423</v>
      </c>
      <c r="F20" s="17"/>
      <c r="G20" s="75">
        <f t="shared" si="0"/>
        <v>1742</v>
      </c>
      <c r="H20" s="17"/>
    </row>
    <row r="21" spans="1:8" ht="13.5">
      <c r="A21" s="17"/>
      <c r="B21" s="17"/>
      <c r="C21" s="17"/>
      <c r="D21" s="17"/>
      <c r="E21" s="17"/>
      <c r="F21" s="17"/>
      <c r="G21" s="17"/>
      <c r="H21" s="17"/>
    </row>
    <row r="22" spans="1:8" ht="13.5">
      <c r="A22" s="190" t="s">
        <v>169</v>
      </c>
      <c r="B22" s="191"/>
      <c r="C22" s="191"/>
      <c r="D22" s="191"/>
      <c r="E22" s="191"/>
      <c r="F22" s="191"/>
      <c r="G22" s="191"/>
      <c r="H22" s="17"/>
    </row>
    <row r="23" spans="1:8" ht="13.5">
      <c r="A23" s="17"/>
      <c r="B23" s="17"/>
      <c r="C23" s="17"/>
      <c r="D23" s="17"/>
      <c r="E23" s="17"/>
      <c r="F23" s="17"/>
      <c r="G23" s="17"/>
      <c r="H23" s="17"/>
    </row>
    <row r="24" spans="1:8" ht="31.5" customHeight="1">
      <c r="A24" s="76" t="s">
        <v>170</v>
      </c>
      <c r="B24" s="192" t="s">
        <v>39</v>
      </c>
      <c r="C24" s="193"/>
      <c r="D24" s="193"/>
      <c r="E24" s="193"/>
      <c r="F24" s="193"/>
      <c r="G24" s="193"/>
      <c r="H24" s="17"/>
    </row>
    <row r="25" spans="1:8" ht="27">
      <c r="A25" s="77" t="s">
        <v>88</v>
      </c>
      <c r="B25" s="78" t="s">
        <v>152</v>
      </c>
      <c r="C25" s="20"/>
      <c r="D25" s="79" t="s">
        <v>88</v>
      </c>
      <c r="E25" s="78" t="s">
        <v>152</v>
      </c>
      <c r="F25" s="17"/>
      <c r="G25" s="68" t="s">
        <v>153</v>
      </c>
      <c r="H25" s="17"/>
    </row>
    <row r="26" spans="1:8" ht="13.5">
      <c r="A26" s="69" t="s">
        <v>88</v>
      </c>
      <c r="B26" s="70" t="s">
        <v>154</v>
      </c>
      <c r="C26" s="20"/>
      <c r="D26" s="71" t="s">
        <v>88</v>
      </c>
      <c r="E26" s="70">
        <v>2015</v>
      </c>
      <c r="F26" s="17"/>
      <c r="G26" s="17"/>
      <c r="H26" s="17"/>
    </row>
    <row r="27" spans="1:8" ht="13.5">
      <c r="A27" s="72" t="s">
        <v>155</v>
      </c>
      <c r="B27" s="73">
        <v>19474</v>
      </c>
      <c r="C27" s="17"/>
      <c r="D27" s="72" t="s">
        <v>155</v>
      </c>
      <c r="E27" s="74">
        <v>18464</v>
      </c>
      <c r="F27" s="17"/>
      <c r="G27" s="75">
        <f>B27-E27</f>
        <v>1010</v>
      </c>
      <c r="H27" s="17"/>
    </row>
    <row r="28" spans="1:8" ht="13.5">
      <c r="A28" s="72" t="s">
        <v>156</v>
      </c>
      <c r="B28" s="73">
        <v>20024</v>
      </c>
      <c r="C28" s="17"/>
      <c r="D28" s="72" t="s">
        <v>156</v>
      </c>
      <c r="E28" s="74">
        <v>17792</v>
      </c>
      <c r="F28" s="17"/>
      <c r="G28" s="75">
        <f t="shared" ref="G28:G40" si="1">B28-E28</f>
        <v>2232</v>
      </c>
      <c r="H28" s="17"/>
    </row>
    <row r="29" spans="1:8" ht="13.5">
      <c r="A29" s="72" t="s">
        <v>157</v>
      </c>
      <c r="B29" s="73">
        <v>5679</v>
      </c>
      <c r="C29" s="17"/>
      <c r="D29" s="72" t="s">
        <v>157</v>
      </c>
      <c r="E29" s="74">
        <v>5428</v>
      </c>
      <c r="F29" s="17"/>
      <c r="G29" s="75">
        <f t="shared" si="1"/>
        <v>251</v>
      </c>
      <c r="H29" s="17"/>
    </row>
    <row r="30" spans="1:8" ht="13.5">
      <c r="A30" s="72" t="s">
        <v>158</v>
      </c>
      <c r="B30" s="73">
        <v>3630</v>
      </c>
      <c r="C30" s="17"/>
      <c r="D30" s="72" t="s">
        <v>158</v>
      </c>
      <c r="E30" s="74">
        <v>3221</v>
      </c>
      <c r="F30" s="17"/>
      <c r="G30" s="75">
        <f t="shared" si="1"/>
        <v>409</v>
      </c>
      <c r="H30" s="17"/>
    </row>
    <row r="31" spans="1:8" ht="13.5">
      <c r="A31" s="72" t="s">
        <v>159</v>
      </c>
      <c r="B31" s="73">
        <v>1290</v>
      </c>
      <c r="C31" s="17"/>
      <c r="D31" s="72" t="s">
        <v>159</v>
      </c>
      <c r="E31" s="74">
        <v>1416</v>
      </c>
      <c r="F31" s="17"/>
      <c r="G31" s="75">
        <f t="shared" si="1"/>
        <v>-126</v>
      </c>
      <c r="H31" s="17"/>
    </row>
    <row r="32" spans="1:8" ht="13.5">
      <c r="A32" s="72" t="s">
        <v>160</v>
      </c>
      <c r="B32" s="73">
        <v>7770</v>
      </c>
      <c r="C32" s="17"/>
      <c r="D32" s="72" t="s">
        <v>160</v>
      </c>
      <c r="E32" s="74">
        <v>7128</v>
      </c>
      <c r="F32" s="17"/>
      <c r="G32" s="75">
        <f t="shared" si="1"/>
        <v>642</v>
      </c>
      <c r="H32" s="17"/>
    </row>
    <row r="33" spans="1:8" ht="13.5">
      <c r="A33" s="72" t="s">
        <v>161</v>
      </c>
      <c r="B33" s="73">
        <v>4594</v>
      </c>
      <c r="C33" s="17"/>
      <c r="D33" s="72" t="s">
        <v>161</v>
      </c>
      <c r="E33" s="74">
        <v>4457</v>
      </c>
      <c r="F33" s="17"/>
      <c r="G33" s="75">
        <f t="shared" si="1"/>
        <v>137</v>
      </c>
      <c r="H33" s="17"/>
    </row>
    <row r="34" spans="1:8" ht="13.5">
      <c r="A34" s="72" t="s">
        <v>162</v>
      </c>
      <c r="B34" s="73">
        <v>3755</v>
      </c>
      <c r="C34" s="17"/>
      <c r="D34" s="72" t="s">
        <v>162</v>
      </c>
      <c r="E34" s="74">
        <v>3263</v>
      </c>
      <c r="F34" s="17"/>
      <c r="G34" s="75">
        <f t="shared" si="1"/>
        <v>492</v>
      </c>
      <c r="H34" s="17"/>
    </row>
    <row r="35" spans="1:8" ht="13.5">
      <c r="A35" s="72" t="s">
        <v>163</v>
      </c>
      <c r="B35" s="73">
        <v>22275</v>
      </c>
      <c r="C35" s="17"/>
      <c r="D35" s="72" t="s">
        <v>163</v>
      </c>
      <c r="E35" s="74">
        <v>21816</v>
      </c>
      <c r="F35" s="17"/>
      <c r="G35" s="75">
        <f t="shared" si="1"/>
        <v>459</v>
      </c>
      <c r="H35" s="17"/>
    </row>
    <row r="36" spans="1:8" ht="13.5">
      <c r="A36" s="72" t="s">
        <v>164</v>
      </c>
      <c r="B36" s="73">
        <v>11676</v>
      </c>
      <c r="C36" s="17"/>
      <c r="D36" s="72" t="s">
        <v>164</v>
      </c>
      <c r="E36" s="74">
        <v>11154</v>
      </c>
      <c r="F36" s="17"/>
      <c r="G36" s="75">
        <f t="shared" si="1"/>
        <v>522</v>
      </c>
      <c r="H36" s="17"/>
    </row>
    <row r="37" spans="1:8" ht="13.5">
      <c r="A37" s="72" t="s">
        <v>165</v>
      </c>
      <c r="B37" s="73">
        <v>9664</v>
      </c>
      <c r="C37" s="17"/>
      <c r="D37" s="72" t="s">
        <v>165</v>
      </c>
      <c r="E37" s="74">
        <v>10605</v>
      </c>
      <c r="F37" s="17"/>
      <c r="G37" s="75">
        <f t="shared" si="1"/>
        <v>-941</v>
      </c>
      <c r="H37" s="17"/>
    </row>
    <row r="38" spans="1:8" ht="13.5">
      <c r="A38" s="72" t="s">
        <v>166</v>
      </c>
      <c r="B38" s="73">
        <v>15105</v>
      </c>
      <c r="C38" s="17"/>
      <c r="D38" s="72" t="s">
        <v>166</v>
      </c>
      <c r="E38" s="74">
        <v>15067</v>
      </c>
      <c r="F38" s="17"/>
      <c r="G38" s="75">
        <f t="shared" si="1"/>
        <v>38</v>
      </c>
      <c r="H38" s="17"/>
    </row>
    <row r="39" spans="1:8" ht="13.5">
      <c r="A39" s="72" t="s">
        <v>167</v>
      </c>
      <c r="B39" s="73">
        <v>2060</v>
      </c>
      <c r="C39" s="17"/>
      <c r="D39" s="72" t="s">
        <v>167</v>
      </c>
      <c r="E39" s="74">
        <v>2111</v>
      </c>
      <c r="F39" s="17"/>
      <c r="G39" s="75">
        <f t="shared" si="1"/>
        <v>-51</v>
      </c>
      <c r="H39" s="17"/>
    </row>
    <row r="40" spans="1:8" ht="13.5">
      <c r="A40" s="72" t="s">
        <v>168</v>
      </c>
      <c r="B40" s="73">
        <v>12165</v>
      </c>
      <c r="C40" s="17"/>
      <c r="D40" s="72" t="s">
        <v>168</v>
      </c>
      <c r="E40" s="74">
        <v>10423</v>
      </c>
      <c r="F40" s="17"/>
      <c r="G40" s="75">
        <f t="shared" si="1"/>
        <v>1742</v>
      </c>
      <c r="H40" s="17"/>
    </row>
    <row r="41" spans="1:8" ht="13.5">
      <c r="A41" s="17"/>
      <c r="B41" s="17"/>
      <c r="C41" s="17"/>
      <c r="D41" s="17"/>
      <c r="E41" s="17"/>
      <c r="F41" s="17"/>
      <c r="G41" s="17"/>
      <c r="H41" s="17"/>
    </row>
    <row r="42" spans="1:8" ht="13.5" customHeight="1">
      <c r="A42" s="181" t="s">
        <v>171</v>
      </c>
      <c r="B42" s="182"/>
      <c r="C42" s="182"/>
      <c r="D42" s="182"/>
      <c r="E42" s="182"/>
      <c r="F42" s="182"/>
      <c r="G42" s="183"/>
      <c r="H42" s="17"/>
    </row>
    <row r="43" spans="1:8" ht="13.5">
      <c r="A43" s="17"/>
      <c r="B43" s="17"/>
      <c r="C43" s="17"/>
      <c r="D43" s="17"/>
      <c r="E43" s="17"/>
      <c r="F43" s="17"/>
      <c r="G43" s="17"/>
      <c r="H43" s="17"/>
    </row>
    <row r="44" spans="1:8" ht="32.25" customHeight="1">
      <c r="A44" s="80" t="s">
        <v>172</v>
      </c>
      <c r="B44" s="199" t="s">
        <v>40</v>
      </c>
      <c r="C44" s="200"/>
      <c r="D44" s="200"/>
      <c r="E44" s="200"/>
      <c r="F44" s="200"/>
      <c r="G44" s="200"/>
      <c r="H44" s="17"/>
    </row>
    <row r="45" spans="1:8" ht="27">
      <c r="A45" s="81" t="s">
        <v>88</v>
      </c>
      <c r="B45" s="82" t="s">
        <v>152</v>
      </c>
      <c r="C45" s="17"/>
      <c r="D45" s="81" t="s">
        <v>88</v>
      </c>
      <c r="E45" s="83" t="s">
        <v>152</v>
      </c>
      <c r="F45" s="17"/>
      <c r="G45" s="68" t="s">
        <v>153</v>
      </c>
      <c r="H45" s="17"/>
    </row>
    <row r="46" spans="1:8" ht="13.5">
      <c r="A46" s="81" t="s">
        <v>88</v>
      </c>
      <c r="B46" s="82" t="s">
        <v>173</v>
      </c>
      <c r="C46" s="17"/>
      <c r="D46" s="81" t="s">
        <v>88</v>
      </c>
      <c r="E46" s="84">
        <v>2015</v>
      </c>
      <c r="F46" s="17"/>
      <c r="G46" s="17"/>
      <c r="H46" s="17"/>
    </row>
    <row r="47" spans="1:8" ht="13.5">
      <c r="A47" s="81" t="s">
        <v>155</v>
      </c>
      <c r="B47" s="85">
        <v>19474</v>
      </c>
      <c r="C47" s="17"/>
      <c r="D47" s="81" t="s">
        <v>155</v>
      </c>
      <c r="E47" s="86">
        <v>18464</v>
      </c>
      <c r="F47" s="17"/>
      <c r="G47" s="87">
        <f>B47-E47</f>
        <v>1010</v>
      </c>
      <c r="H47" s="17"/>
    </row>
    <row r="48" spans="1:8" ht="13.5">
      <c r="A48" s="81" t="s">
        <v>156</v>
      </c>
      <c r="B48" s="85">
        <v>20024</v>
      </c>
      <c r="C48" s="17"/>
      <c r="D48" s="81" t="s">
        <v>156</v>
      </c>
      <c r="E48" s="86">
        <v>17792</v>
      </c>
      <c r="F48" s="17"/>
      <c r="G48" s="87">
        <f t="shared" ref="G48:G60" si="2">B48-E48</f>
        <v>2232</v>
      </c>
      <c r="H48" s="17"/>
    </row>
    <row r="49" spans="1:8" ht="13.5">
      <c r="A49" s="81" t="s">
        <v>157</v>
      </c>
      <c r="B49" s="85">
        <v>5679</v>
      </c>
      <c r="C49" s="17"/>
      <c r="D49" s="81" t="s">
        <v>157</v>
      </c>
      <c r="E49" s="86">
        <v>5428</v>
      </c>
      <c r="F49" s="17"/>
      <c r="G49" s="87">
        <f t="shared" si="2"/>
        <v>251</v>
      </c>
      <c r="H49" s="17"/>
    </row>
    <row r="50" spans="1:8" ht="13.5">
      <c r="A50" s="81" t="s">
        <v>158</v>
      </c>
      <c r="B50" s="85">
        <v>3630</v>
      </c>
      <c r="C50" s="17"/>
      <c r="D50" s="81" t="s">
        <v>158</v>
      </c>
      <c r="E50" s="86">
        <v>3221</v>
      </c>
      <c r="F50" s="17"/>
      <c r="G50" s="87">
        <f t="shared" si="2"/>
        <v>409</v>
      </c>
      <c r="H50" s="17"/>
    </row>
    <row r="51" spans="1:8" ht="13.5">
      <c r="A51" s="81" t="s">
        <v>159</v>
      </c>
      <c r="B51" s="85">
        <v>1290</v>
      </c>
      <c r="C51" s="17"/>
      <c r="D51" s="81" t="s">
        <v>159</v>
      </c>
      <c r="E51" s="86">
        <v>1416</v>
      </c>
      <c r="F51" s="17"/>
      <c r="G51" s="88">
        <f t="shared" si="2"/>
        <v>-126</v>
      </c>
      <c r="H51" s="17"/>
    </row>
    <row r="52" spans="1:8" ht="13.5">
      <c r="A52" s="81" t="s">
        <v>160</v>
      </c>
      <c r="B52" s="85">
        <v>7770</v>
      </c>
      <c r="C52" s="17"/>
      <c r="D52" s="81" t="s">
        <v>160</v>
      </c>
      <c r="E52" s="86">
        <v>7128</v>
      </c>
      <c r="F52" s="17"/>
      <c r="G52" s="87">
        <f t="shared" si="2"/>
        <v>642</v>
      </c>
      <c r="H52" s="17"/>
    </row>
    <row r="53" spans="1:8" ht="13.5">
      <c r="A53" s="81" t="s">
        <v>161</v>
      </c>
      <c r="B53" s="85">
        <v>4594</v>
      </c>
      <c r="C53" s="17"/>
      <c r="D53" s="81" t="s">
        <v>161</v>
      </c>
      <c r="E53" s="86">
        <v>4457</v>
      </c>
      <c r="F53" s="17"/>
      <c r="G53" s="87">
        <f t="shared" si="2"/>
        <v>137</v>
      </c>
      <c r="H53" s="17"/>
    </row>
    <row r="54" spans="1:8" ht="13.5">
      <c r="A54" s="81" t="s">
        <v>162</v>
      </c>
      <c r="B54" s="85">
        <v>3755</v>
      </c>
      <c r="C54" s="17"/>
      <c r="D54" s="81" t="s">
        <v>162</v>
      </c>
      <c r="E54" s="86">
        <v>3263</v>
      </c>
      <c r="F54" s="17"/>
      <c r="G54" s="87">
        <f t="shared" si="2"/>
        <v>492</v>
      </c>
      <c r="H54" s="17"/>
    </row>
    <row r="55" spans="1:8" ht="13.5">
      <c r="A55" s="81" t="s">
        <v>163</v>
      </c>
      <c r="B55" s="85">
        <v>22275</v>
      </c>
      <c r="C55" s="17"/>
      <c r="D55" s="81" t="s">
        <v>163</v>
      </c>
      <c r="E55" s="86">
        <v>21816</v>
      </c>
      <c r="F55" s="17"/>
      <c r="G55" s="87">
        <f t="shared" si="2"/>
        <v>459</v>
      </c>
      <c r="H55" s="17"/>
    </row>
    <row r="56" spans="1:8" ht="13.5">
      <c r="A56" s="81" t="s">
        <v>164</v>
      </c>
      <c r="B56" s="85">
        <v>11676</v>
      </c>
      <c r="C56" s="17"/>
      <c r="D56" s="81" t="s">
        <v>164</v>
      </c>
      <c r="E56" s="86">
        <v>11154</v>
      </c>
      <c r="F56" s="17"/>
      <c r="G56" s="87">
        <f t="shared" si="2"/>
        <v>522</v>
      </c>
      <c r="H56" s="17"/>
    </row>
    <row r="57" spans="1:8" ht="13.5">
      <c r="A57" s="81" t="s">
        <v>165</v>
      </c>
      <c r="B57" s="85">
        <v>9664</v>
      </c>
      <c r="C57" s="17"/>
      <c r="D57" s="81" t="s">
        <v>165</v>
      </c>
      <c r="E57" s="86">
        <v>10605</v>
      </c>
      <c r="F57" s="17"/>
      <c r="G57" s="88">
        <f t="shared" si="2"/>
        <v>-941</v>
      </c>
      <c r="H57" s="17"/>
    </row>
    <row r="58" spans="1:8" ht="13.5">
      <c r="A58" s="81" t="s">
        <v>166</v>
      </c>
      <c r="B58" s="85">
        <v>15105</v>
      </c>
      <c r="C58" s="17"/>
      <c r="D58" s="81" t="s">
        <v>166</v>
      </c>
      <c r="E58" s="86">
        <v>15067</v>
      </c>
      <c r="F58" s="17"/>
      <c r="G58" s="87">
        <f t="shared" si="2"/>
        <v>38</v>
      </c>
      <c r="H58" s="17"/>
    </row>
    <row r="59" spans="1:8" ht="13.5">
      <c r="A59" s="81" t="s">
        <v>167</v>
      </c>
      <c r="B59" s="85">
        <v>2060</v>
      </c>
      <c r="C59" s="17"/>
      <c r="D59" s="81" t="s">
        <v>167</v>
      </c>
      <c r="E59" s="86">
        <v>2111</v>
      </c>
      <c r="F59" s="17"/>
      <c r="G59" s="87">
        <f t="shared" si="2"/>
        <v>-51</v>
      </c>
      <c r="H59" s="17"/>
    </row>
    <row r="60" spans="1:8" ht="13.5">
      <c r="A60" s="81" t="s">
        <v>168</v>
      </c>
      <c r="B60" s="85">
        <v>12165</v>
      </c>
      <c r="C60" s="17"/>
      <c r="D60" s="81" t="s">
        <v>168</v>
      </c>
      <c r="E60" s="86">
        <v>10423</v>
      </c>
      <c r="F60" s="17"/>
      <c r="G60" s="87">
        <f t="shared" si="2"/>
        <v>1742</v>
      </c>
      <c r="H60" s="17"/>
    </row>
    <row r="61" spans="1:8" ht="13.5">
      <c r="A61" s="17"/>
      <c r="B61" s="17"/>
      <c r="C61" s="17"/>
      <c r="D61" s="17"/>
      <c r="E61" s="17"/>
      <c r="F61" s="17"/>
      <c r="G61" s="17"/>
      <c r="H61" s="17"/>
    </row>
    <row r="62" spans="1:8" ht="13.5">
      <c r="A62" s="201" t="s">
        <v>174</v>
      </c>
      <c r="B62" s="202"/>
      <c r="C62" s="202"/>
      <c r="D62" s="202"/>
      <c r="E62" s="202"/>
      <c r="F62" s="202"/>
      <c r="G62" s="202"/>
      <c r="H62" s="17"/>
    </row>
    <row r="63" spans="1:8" ht="13.5">
      <c r="A63" s="87"/>
      <c r="B63" s="87"/>
      <c r="C63" s="87"/>
      <c r="D63" s="87"/>
      <c r="E63" s="87"/>
      <c r="F63" s="87"/>
      <c r="G63" s="87"/>
      <c r="H63" s="17"/>
    </row>
    <row r="64" spans="1:8" ht="13.5">
      <c r="A64" s="89" t="s">
        <v>41</v>
      </c>
      <c r="B64" s="203" t="s">
        <v>42</v>
      </c>
      <c r="C64" s="204"/>
      <c r="D64" s="204"/>
      <c r="E64" s="204"/>
      <c r="F64" s="204"/>
      <c r="G64" s="204"/>
      <c r="H64" s="17"/>
    </row>
    <row r="65" spans="1:12" ht="42.75" customHeight="1">
      <c r="A65" s="90" t="s">
        <v>175</v>
      </c>
      <c r="B65" s="205" t="s">
        <v>43</v>
      </c>
      <c r="C65" s="205"/>
      <c r="D65" s="205"/>
      <c r="E65" s="205"/>
      <c r="F65" s="205"/>
      <c r="G65" s="205"/>
      <c r="H65" s="21"/>
      <c r="I65" s="91"/>
      <c r="J65" s="91"/>
      <c r="K65" s="91"/>
      <c r="L65" s="91"/>
    </row>
    <row r="66" spans="1:12" ht="13.5">
      <c r="A66" s="92" t="s">
        <v>176</v>
      </c>
      <c r="B66" s="206">
        <v>2015</v>
      </c>
      <c r="C66" s="206"/>
      <c r="D66" s="206" t="s">
        <v>177</v>
      </c>
      <c r="E66" s="206"/>
      <c r="F66" s="206" t="s">
        <v>178</v>
      </c>
      <c r="G66" s="206"/>
      <c r="H66" s="17"/>
    </row>
    <row r="67" spans="1:12" ht="26.25" customHeight="1">
      <c r="A67" s="194" t="s">
        <v>179</v>
      </c>
      <c r="B67" s="94" t="s">
        <v>180</v>
      </c>
      <c r="C67" s="94" t="s">
        <v>181</v>
      </c>
      <c r="D67" s="94" t="s">
        <v>180</v>
      </c>
      <c r="E67" s="94" t="s">
        <v>181</v>
      </c>
      <c r="F67" s="94" t="s">
        <v>180</v>
      </c>
      <c r="G67" s="94" t="s">
        <v>181</v>
      </c>
      <c r="H67" s="17"/>
    </row>
    <row r="68" spans="1:12" ht="24.75" customHeight="1">
      <c r="A68" s="193"/>
      <c r="B68" s="95" t="s">
        <v>182</v>
      </c>
      <c r="C68" s="95" t="s">
        <v>182</v>
      </c>
      <c r="D68" s="95" t="s">
        <v>182</v>
      </c>
      <c r="E68" s="95" t="s">
        <v>182</v>
      </c>
      <c r="F68" s="95" t="s">
        <v>182</v>
      </c>
      <c r="G68" s="95" t="s">
        <v>182</v>
      </c>
      <c r="H68" s="17"/>
    </row>
    <row r="69" spans="1:12" ht="13.5">
      <c r="A69" s="96" t="s">
        <v>155</v>
      </c>
      <c r="B69" s="97">
        <v>52.225841476655809</v>
      </c>
      <c r="C69" s="97">
        <v>65.100286532951287</v>
      </c>
      <c r="D69" s="97">
        <v>69.271445358401877</v>
      </c>
      <c r="E69" s="97">
        <v>79.015240328253228</v>
      </c>
      <c r="F69" s="97">
        <v>73.649459783913557</v>
      </c>
      <c r="G69" s="97">
        <v>83.815711754282347</v>
      </c>
      <c r="H69" s="98">
        <f>SUM(F69:G69)/2</f>
        <v>78.732585769097952</v>
      </c>
    </row>
    <row r="70" spans="1:12" ht="13.5">
      <c r="A70" s="99" t="s">
        <v>156</v>
      </c>
      <c r="B70" s="97">
        <v>45.243243243243242</v>
      </c>
      <c r="C70" s="97">
        <v>60.010822510822514</v>
      </c>
      <c r="D70" s="97">
        <v>52.254901960784316</v>
      </c>
      <c r="E70" s="97">
        <v>67.559055118110237</v>
      </c>
      <c r="F70" s="97">
        <v>52.798053527980535</v>
      </c>
      <c r="G70" s="97">
        <v>68.103896103896105</v>
      </c>
      <c r="H70" s="98">
        <f t="shared" ref="H70:H82" si="3">SUM(F70:G70)/2</f>
        <v>60.450974815938324</v>
      </c>
    </row>
    <row r="71" spans="1:12" ht="13.5">
      <c r="A71" s="99" t="s">
        <v>157</v>
      </c>
      <c r="B71" s="97">
        <v>57.894736842105267</v>
      </c>
      <c r="C71" s="97">
        <v>77.306273062730625</v>
      </c>
      <c r="D71" s="97">
        <v>66.970802919708035</v>
      </c>
      <c r="E71" s="97">
        <v>89.922480620155042</v>
      </c>
      <c r="F71" s="97">
        <v>69.087523277467412</v>
      </c>
      <c r="G71" s="97">
        <v>92.519685039370074</v>
      </c>
      <c r="H71" s="98">
        <f t="shared" si="3"/>
        <v>80.80360415841875</v>
      </c>
    </row>
    <row r="72" spans="1:12" ht="13.5">
      <c r="A72" s="99" t="s">
        <v>158</v>
      </c>
      <c r="B72" s="97">
        <v>41.712707182320443</v>
      </c>
      <c r="C72" s="97">
        <v>58.308157099697887</v>
      </c>
      <c r="D72" s="97">
        <v>45.833333333333329</v>
      </c>
      <c r="E72" s="97">
        <v>59.705882352941174</v>
      </c>
      <c r="F72" s="97">
        <v>46.685082872928177</v>
      </c>
      <c r="G72" s="97">
        <v>58.238636363636367</v>
      </c>
      <c r="H72" s="98">
        <f t="shared" si="3"/>
        <v>52.461859618282276</v>
      </c>
    </row>
    <row r="73" spans="1:12" ht="13.5">
      <c r="A73" s="99" t="s">
        <v>159</v>
      </c>
      <c r="B73" s="97">
        <v>152.12765957446808</v>
      </c>
      <c r="C73" s="97">
        <v>154.36893203883494</v>
      </c>
      <c r="D73" s="97">
        <v>157.64705882352942</v>
      </c>
      <c r="E73" s="97">
        <v>188.88888888888889</v>
      </c>
      <c r="F73" s="97">
        <v>154.6511627906977</v>
      </c>
      <c r="G73" s="97">
        <v>194.87179487179486</v>
      </c>
      <c r="H73" s="100">
        <f t="shared" si="3"/>
        <v>174.76147883124628</v>
      </c>
    </row>
    <row r="74" spans="1:12" ht="13.5">
      <c r="A74" s="99" t="s">
        <v>160</v>
      </c>
      <c r="B74" s="97">
        <v>35.035629453681707</v>
      </c>
      <c r="C74" s="97">
        <v>50.589777195281783</v>
      </c>
      <c r="D74" s="97">
        <v>51.989730423620031</v>
      </c>
      <c r="E74" s="97">
        <v>67.703703703703695</v>
      </c>
      <c r="F74" s="97">
        <v>56.891891891891888</v>
      </c>
      <c r="G74" s="97">
        <v>75.884244372990352</v>
      </c>
      <c r="H74" s="98">
        <f t="shared" si="3"/>
        <v>66.38806813244112</v>
      </c>
    </row>
    <row r="75" spans="1:12" ht="13.5">
      <c r="A75" s="99" t="s">
        <v>161</v>
      </c>
      <c r="B75" s="97">
        <v>81.909547738693462</v>
      </c>
      <c r="C75" s="97">
        <v>112.01044386422976</v>
      </c>
      <c r="D75" s="97">
        <v>90.270270270270274</v>
      </c>
      <c r="E75" s="97">
        <v>127.76119402985076</v>
      </c>
      <c r="F75" s="97">
        <v>88.511749347258487</v>
      </c>
      <c r="G75" s="97">
        <v>131.88854489164086</v>
      </c>
      <c r="H75" s="100">
        <f t="shared" si="3"/>
        <v>110.20014711944967</v>
      </c>
    </row>
    <row r="76" spans="1:12" ht="13.5">
      <c r="A76" s="99" t="s">
        <v>162</v>
      </c>
      <c r="B76" s="97">
        <v>72.277227722772281</v>
      </c>
      <c r="C76" s="97">
        <v>83.928571428571431</v>
      </c>
      <c r="D76" s="97">
        <v>73.602484472049696</v>
      </c>
      <c r="E76" s="97">
        <v>71.692307692307693</v>
      </c>
      <c r="F76" s="97">
        <v>79.503105590062106</v>
      </c>
      <c r="G76" s="97">
        <v>75.625</v>
      </c>
      <c r="H76" s="98">
        <f t="shared" si="3"/>
        <v>77.564052795031046</v>
      </c>
    </row>
    <row r="77" spans="1:12" ht="13.5">
      <c r="A77" s="99" t="s">
        <v>163</v>
      </c>
      <c r="B77" s="97">
        <v>55.775425678785084</v>
      </c>
      <c r="C77" s="97">
        <v>76.139147476727103</v>
      </c>
      <c r="D77" s="97">
        <v>70.787083753784046</v>
      </c>
      <c r="E77" s="97">
        <v>95.127008812856403</v>
      </c>
      <c r="F77" s="97">
        <v>75.130072840790845</v>
      </c>
      <c r="G77" s="97">
        <v>98.4416980118216</v>
      </c>
      <c r="H77" s="98">
        <f t="shared" si="3"/>
        <v>86.785885426306223</v>
      </c>
    </row>
    <row r="78" spans="1:12" ht="13.5">
      <c r="A78" s="99" t="s">
        <v>164</v>
      </c>
      <c r="B78" s="97">
        <v>52.181500872600353</v>
      </c>
      <c r="C78" s="97">
        <v>69.723018147086918</v>
      </c>
      <c r="D78" s="97">
        <v>67.444029850746261</v>
      </c>
      <c r="E78" s="97">
        <v>85.329341317365277</v>
      </c>
      <c r="F78" s="97">
        <v>73.113207547169807</v>
      </c>
      <c r="G78" s="97">
        <v>90.634441087613297</v>
      </c>
      <c r="H78" s="98">
        <f t="shared" si="3"/>
        <v>81.873824317391552</v>
      </c>
    </row>
    <row r="79" spans="1:12" ht="13.5">
      <c r="A79" s="99" t="s">
        <v>165</v>
      </c>
      <c r="B79" s="97">
        <v>86.255411255411246</v>
      </c>
      <c r="C79" s="97">
        <v>119.86455981941309</v>
      </c>
      <c r="D79" s="97">
        <v>100.49261083743843</v>
      </c>
      <c r="E79" s="97">
        <v>132.28247162673392</v>
      </c>
      <c r="F79" s="97">
        <v>101.1002444987775</v>
      </c>
      <c r="G79" s="97">
        <v>129.61586121437423</v>
      </c>
      <c r="H79" s="100">
        <f t="shared" si="3"/>
        <v>115.35805285657587</v>
      </c>
    </row>
    <row r="80" spans="1:12" ht="13.5">
      <c r="A80" s="99" t="s">
        <v>166</v>
      </c>
      <c r="B80" s="97">
        <v>75.31044558071585</v>
      </c>
      <c r="C80" s="97">
        <v>102.41758241758241</v>
      </c>
      <c r="D80" s="97">
        <v>84.85316846986089</v>
      </c>
      <c r="E80" s="97">
        <v>113.13131313131312</v>
      </c>
      <c r="F80" s="97">
        <v>90.255591054313101</v>
      </c>
      <c r="G80" s="97">
        <v>121.6612377850163</v>
      </c>
      <c r="H80" s="100">
        <f t="shared" si="3"/>
        <v>105.95841441966471</v>
      </c>
    </row>
    <row r="81" spans="1:11" ht="13.5">
      <c r="A81" s="99" t="s">
        <v>167</v>
      </c>
      <c r="B81" s="97">
        <v>82.631578947368425</v>
      </c>
      <c r="C81" s="97">
        <v>114.51612903225808</v>
      </c>
      <c r="D81" s="97">
        <v>98.857142857142861</v>
      </c>
      <c r="E81" s="97">
        <v>134.33734939759037</v>
      </c>
      <c r="F81" s="97">
        <v>104.14201183431953</v>
      </c>
      <c r="G81" s="97">
        <v>146.15384615384613</v>
      </c>
      <c r="H81" s="100">
        <f t="shared" si="3"/>
        <v>125.14792899408283</v>
      </c>
    </row>
    <row r="82" spans="1:11" ht="14.25" customHeight="1">
      <c r="A82" s="99" t="s">
        <v>168</v>
      </c>
      <c r="B82" s="97">
        <v>28.850488354620584</v>
      </c>
      <c r="C82" s="97">
        <v>38.522637013502781</v>
      </c>
      <c r="D82" s="97">
        <v>32.20338983050847</v>
      </c>
      <c r="E82" s="97">
        <v>37.110481586402265</v>
      </c>
      <c r="F82" s="97">
        <v>32.096219931271477</v>
      </c>
      <c r="G82" s="97">
        <v>38.521677327647474</v>
      </c>
      <c r="H82" s="98">
        <f t="shared" si="3"/>
        <v>35.308948629459479</v>
      </c>
      <c r="K82" s="101"/>
    </row>
    <row r="83" spans="1:11" ht="40.5">
      <c r="A83" s="93" t="s">
        <v>183</v>
      </c>
      <c r="B83" s="102"/>
      <c r="C83" s="102"/>
      <c r="D83" s="102"/>
      <c r="E83" s="102"/>
      <c r="F83" s="102"/>
      <c r="G83" s="103" t="s">
        <v>184</v>
      </c>
      <c r="H83" s="100">
        <f>SUM(H69:H82)/14</f>
        <v>89.413987563099013</v>
      </c>
    </row>
    <row r="84" spans="1:11" ht="13.5">
      <c r="A84" s="92"/>
      <c r="B84" s="104"/>
      <c r="C84" s="104"/>
      <c r="D84" s="104"/>
      <c r="E84" s="104"/>
      <c r="F84" s="104"/>
      <c r="G84" s="104"/>
      <c r="H84" s="98"/>
    </row>
    <row r="85" spans="1:11" ht="13.5">
      <c r="A85" s="195" t="s">
        <v>185</v>
      </c>
      <c r="B85" s="195"/>
      <c r="C85" s="195"/>
      <c r="D85" s="195"/>
      <c r="E85" s="195"/>
      <c r="F85" s="195"/>
      <c r="G85" s="195"/>
      <c r="H85" s="195"/>
    </row>
    <row r="86" spans="1:11" ht="15.75" customHeight="1" thickBot="1">
      <c r="A86" s="17"/>
      <c r="B86" s="17"/>
      <c r="C86" s="17"/>
      <c r="D86" s="17"/>
      <c r="E86" s="17"/>
      <c r="F86" s="17"/>
      <c r="G86" s="17"/>
      <c r="H86" s="17"/>
    </row>
    <row r="87" spans="1:11" ht="55.5" customHeight="1">
      <c r="A87" s="105" t="s">
        <v>186</v>
      </c>
      <c r="B87" s="196" t="s">
        <v>44</v>
      </c>
      <c r="C87" s="196"/>
      <c r="D87" s="106"/>
      <c r="E87" s="106"/>
      <c r="F87" s="106"/>
      <c r="G87" s="107"/>
      <c r="H87" s="17"/>
    </row>
    <row r="88" spans="1:11" ht="21" customHeight="1">
      <c r="A88" s="105" t="s">
        <v>187</v>
      </c>
      <c r="B88" s="105" t="s">
        <v>188</v>
      </c>
      <c r="C88" s="108"/>
      <c r="D88" s="109"/>
      <c r="E88" s="109"/>
      <c r="F88" s="109"/>
      <c r="G88" s="109"/>
      <c r="H88" s="17"/>
    </row>
    <row r="89" spans="1:11" ht="13.5">
      <c r="A89" s="110" t="s">
        <v>155</v>
      </c>
      <c r="B89" s="111">
        <v>1727</v>
      </c>
      <c r="C89" s="17"/>
      <c r="D89" s="32"/>
      <c r="E89" s="17"/>
      <c r="F89" s="17"/>
      <c r="G89" s="17"/>
      <c r="H89" s="17"/>
    </row>
    <row r="90" spans="1:11" ht="13.5">
      <c r="A90" s="112" t="s">
        <v>156</v>
      </c>
      <c r="B90" s="113">
        <v>1350</v>
      </c>
      <c r="C90" s="17"/>
      <c r="D90" s="17"/>
      <c r="E90" s="17"/>
      <c r="F90" s="17"/>
      <c r="G90" s="17"/>
      <c r="H90" s="17"/>
    </row>
    <row r="91" spans="1:11" ht="13.5">
      <c r="A91" s="112" t="s">
        <v>157</v>
      </c>
      <c r="B91" s="114">
        <v>436</v>
      </c>
      <c r="C91" s="17"/>
      <c r="D91" s="17"/>
      <c r="E91" s="17"/>
      <c r="F91" s="17"/>
      <c r="G91" s="17"/>
      <c r="H91" s="17"/>
    </row>
    <row r="92" spans="1:11" ht="13.5">
      <c r="A92" s="112" t="s">
        <v>158</v>
      </c>
      <c r="B92" s="114">
        <v>234</v>
      </c>
      <c r="C92" s="17"/>
      <c r="D92" s="17"/>
      <c r="E92" s="17"/>
      <c r="F92" s="17"/>
      <c r="G92" s="17"/>
      <c r="H92" s="17"/>
    </row>
    <row r="93" spans="1:11" ht="13.5">
      <c r="A93" s="112" t="s">
        <v>159</v>
      </c>
      <c r="B93" s="114">
        <v>144</v>
      </c>
      <c r="C93" s="17"/>
      <c r="D93" s="17"/>
      <c r="E93" s="17"/>
      <c r="F93" s="17"/>
      <c r="G93" s="17"/>
      <c r="H93" s="17"/>
    </row>
    <row r="94" spans="1:11" ht="13.5">
      <c r="A94" s="112" t="s">
        <v>160</v>
      </c>
      <c r="B94" s="114">
        <v>525</v>
      </c>
      <c r="C94" s="17"/>
      <c r="D94" s="17"/>
      <c r="E94" s="17"/>
      <c r="F94" s="17"/>
      <c r="G94" s="17"/>
      <c r="H94" s="17"/>
    </row>
    <row r="95" spans="1:11" ht="13.5">
      <c r="A95" s="112" t="s">
        <v>161</v>
      </c>
      <c r="B95" s="114">
        <v>337</v>
      </c>
      <c r="C95" s="17"/>
      <c r="D95" s="17"/>
      <c r="E95" s="17"/>
      <c r="F95" s="17"/>
      <c r="G95" s="17"/>
      <c r="H95" s="17"/>
    </row>
    <row r="96" spans="1:11" ht="13.5">
      <c r="A96" s="112" t="s">
        <v>162</v>
      </c>
      <c r="B96" s="114">
        <v>253</v>
      </c>
      <c r="C96" s="17"/>
      <c r="D96" s="17"/>
      <c r="E96" s="17"/>
      <c r="F96" s="17"/>
      <c r="G96" s="17"/>
      <c r="H96" s="17"/>
    </row>
    <row r="97" spans="1:8" ht="13.5">
      <c r="A97" s="112" t="s">
        <v>163</v>
      </c>
      <c r="B97" s="113">
        <v>1380</v>
      </c>
      <c r="C97" s="17"/>
      <c r="D97" s="17"/>
      <c r="E97" s="17"/>
      <c r="F97" s="17"/>
      <c r="G97" s="17"/>
      <c r="H97" s="17"/>
    </row>
    <row r="98" spans="1:8" ht="13.5">
      <c r="A98" s="112" t="s">
        <v>164</v>
      </c>
      <c r="B98" s="115">
        <v>1102</v>
      </c>
      <c r="C98" s="17"/>
      <c r="D98" s="17"/>
      <c r="E98" s="17"/>
      <c r="F98" s="17"/>
      <c r="G98" s="17"/>
      <c r="H98" s="17"/>
    </row>
    <row r="99" spans="1:8" ht="13.5">
      <c r="A99" s="112" t="s">
        <v>165</v>
      </c>
      <c r="B99" s="114">
        <v>642</v>
      </c>
      <c r="C99" s="17"/>
      <c r="D99" s="17"/>
      <c r="E99" s="17"/>
      <c r="F99" s="17"/>
      <c r="G99" s="17"/>
      <c r="H99" s="17"/>
    </row>
    <row r="100" spans="1:8" ht="13.5">
      <c r="A100" s="112" t="s">
        <v>166</v>
      </c>
      <c r="B100" s="115">
        <v>970</v>
      </c>
      <c r="C100" s="17"/>
      <c r="D100" s="17"/>
      <c r="E100" s="17"/>
      <c r="F100" s="17"/>
      <c r="G100" s="17"/>
      <c r="H100" s="17"/>
    </row>
    <row r="101" spans="1:8" ht="13.5">
      <c r="A101" s="112" t="s">
        <v>167</v>
      </c>
      <c r="B101" s="114">
        <v>105</v>
      </c>
      <c r="C101" s="17"/>
      <c r="D101" s="17"/>
      <c r="E101" s="17"/>
      <c r="F101" s="17"/>
      <c r="G101" s="17"/>
      <c r="H101" s="17"/>
    </row>
    <row r="102" spans="1:8" ht="13.5">
      <c r="A102" s="112" t="s">
        <v>168</v>
      </c>
      <c r="B102" s="114">
        <v>611</v>
      </c>
      <c r="C102" s="17"/>
      <c r="D102" s="17"/>
      <c r="E102" s="17"/>
      <c r="F102" s="17"/>
      <c r="G102" s="17"/>
      <c r="H102" s="17"/>
    </row>
    <row r="103" spans="1:8" ht="13.5">
      <c r="A103" s="116" t="s">
        <v>189</v>
      </c>
      <c r="B103" s="117">
        <v>9816</v>
      </c>
      <c r="C103" s="17"/>
      <c r="D103" s="17"/>
      <c r="E103" s="17"/>
      <c r="F103" s="17"/>
      <c r="G103" s="17"/>
      <c r="H103" s="17"/>
    </row>
    <row r="104" spans="1:8" ht="27">
      <c r="A104" s="118" t="s">
        <v>190</v>
      </c>
      <c r="B104" s="119">
        <f>SUM(B89:B102)/14</f>
        <v>701.14285714285711</v>
      </c>
      <c r="C104" s="20"/>
      <c r="D104" s="17"/>
      <c r="E104" s="17"/>
      <c r="F104" s="17"/>
      <c r="G104" s="17"/>
      <c r="H104" s="17"/>
    </row>
    <row r="105" spans="1:8" ht="13.5">
      <c r="A105" s="17"/>
      <c r="B105" s="17"/>
      <c r="C105" s="17"/>
      <c r="D105" s="17"/>
      <c r="E105" s="17"/>
      <c r="F105" s="17"/>
      <c r="G105" s="17"/>
      <c r="H105" s="17"/>
    </row>
    <row r="106" spans="1:8" ht="24.75" customHeight="1">
      <c r="A106" s="197" t="s">
        <v>191</v>
      </c>
      <c r="B106" s="198"/>
      <c r="C106" s="198"/>
      <c r="D106" s="198"/>
      <c r="E106" s="198"/>
      <c r="F106" s="198"/>
      <c r="G106" s="198"/>
      <c r="H106" s="17"/>
    </row>
  </sheetData>
  <mergeCells count="17">
    <mergeCell ref="A67:A68"/>
    <mergeCell ref="A85:H85"/>
    <mergeCell ref="B87:C87"/>
    <mergeCell ref="A106:G106"/>
    <mergeCell ref="B44:G44"/>
    <mergeCell ref="A62:G62"/>
    <mergeCell ref="B64:G64"/>
    <mergeCell ref="B65:G65"/>
    <mergeCell ref="B66:C66"/>
    <mergeCell ref="D66:E66"/>
    <mergeCell ref="F66:G66"/>
    <mergeCell ref="A42:G42"/>
    <mergeCell ref="B1:G1"/>
    <mergeCell ref="B2:G2"/>
    <mergeCell ref="B4:G4"/>
    <mergeCell ref="A22:G22"/>
    <mergeCell ref="B24:G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2801-315F-4ED2-944E-81FA3AB2917B}">
  <dimension ref="A2:A17"/>
  <sheetViews>
    <sheetView topLeftCell="A8" workbookViewId="0">
      <selection activeCell="A20" sqref="A20"/>
    </sheetView>
  </sheetViews>
  <sheetFormatPr baseColWidth="10" defaultRowHeight="16.5"/>
  <cols>
    <col min="1" max="1" width="104" style="1" customWidth="1"/>
    <col min="2" max="16384" width="11" style="1"/>
  </cols>
  <sheetData>
    <row r="2" spans="1:1" s="15" customFormat="1" ht="25.5" customHeight="1">
      <c r="A2" s="14" t="s">
        <v>115</v>
      </c>
    </row>
    <row r="3" spans="1:1" ht="30" customHeight="1">
      <c r="A3" s="13" t="s">
        <v>126</v>
      </c>
    </row>
    <row r="4" spans="1:1" ht="30" customHeight="1">
      <c r="A4" s="13" t="s">
        <v>116</v>
      </c>
    </row>
    <row r="5" spans="1:1" ht="30" customHeight="1">
      <c r="A5" s="13" t="s">
        <v>117</v>
      </c>
    </row>
    <row r="6" spans="1:1" ht="30" customHeight="1">
      <c r="A6" s="13" t="s">
        <v>118</v>
      </c>
    </row>
    <row r="7" spans="1:1" ht="30" customHeight="1">
      <c r="A7" s="13" t="s">
        <v>119</v>
      </c>
    </row>
    <row r="8" spans="1:1" ht="30" customHeight="1">
      <c r="A8" s="13" t="s">
        <v>127</v>
      </c>
    </row>
    <row r="9" spans="1:1" ht="30" customHeight="1">
      <c r="A9" s="13" t="s">
        <v>128</v>
      </c>
    </row>
    <row r="10" spans="1:1" ht="30" customHeight="1">
      <c r="A10" s="13" t="s">
        <v>120</v>
      </c>
    </row>
    <row r="11" spans="1:1" ht="30" customHeight="1">
      <c r="A11" s="13" t="s">
        <v>121</v>
      </c>
    </row>
    <row r="12" spans="1:1" ht="30" customHeight="1">
      <c r="A12" s="13" t="s">
        <v>122</v>
      </c>
    </row>
    <row r="13" spans="1:1" ht="30" customHeight="1">
      <c r="A13" s="13" t="s">
        <v>123</v>
      </c>
    </row>
    <row r="14" spans="1:1" ht="30" customHeight="1">
      <c r="A14" s="13" t="s">
        <v>124</v>
      </c>
    </row>
    <row r="15" spans="1:1" ht="30" customHeight="1">
      <c r="A15" s="13" t="s">
        <v>129</v>
      </c>
    </row>
    <row r="16" spans="1:1" ht="30" customHeight="1">
      <c r="A16" s="13" t="s">
        <v>130</v>
      </c>
    </row>
    <row r="17" spans="1:1" ht="30" customHeight="1">
      <c r="A17" s="13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CE53-7E33-4310-B8ED-CC79D50EA363}">
  <sheetPr>
    <pageSetUpPr fitToPage="1"/>
  </sheetPr>
  <dimension ref="A1:H11"/>
  <sheetViews>
    <sheetView workbookViewId="0">
      <selection activeCell="D15" sqref="D15"/>
    </sheetView>
  </sheetViews>
  <sheetFormatPr baseColWidth="10" defaultRowHeight="15.75"/>
  <cols>
    <col min="1" max="6" width="11" style="59"/>
    <col min="7" max="7" width="20" style="59" customWidth="1"/>
    <col min="8" max="16384" width="11" style="59"/>
  </cols>
  <sheetData>
    <row r="1" spans="1:8" s="16" customFormat="1" ht="29.25" customHeight="1">
      <c r="A1" s="207" t="s">
        <v>137</v>
      </c>
      <c r="B1" s="207"/>
      <c r="C1" s="207"/>
      <c r="D1" s="207"/>
      <c r="E1" s="207"/>
      <c r="F1" s="207"/>
      <c r="G1" s="207"/>
    </row>
    <row r="2" spans="1:8" s="16" customFormat="1" ht="62.25" customHeight="1">
      <c r="A2" s="212" t="s">
        <v>143</v>
      </c>
      <c r="B2" s="212"/>
      <c r="C2" s="212"/>
      <c r="D2" s="212"/>
      <c r="E2" s="212"/>
      <c r="F2" s="212"/>
      <c r="G2" s="212"/>
      <c r="H2" s="16" t="s">
        <v>88</v>
      </c>
    </row>
    <row r="3" spans="1:8" s="16" customFormat="1" ht="26.25" customHeight="1">
      <c r="A3" s="212" t="s">
        <v>145</v>
      </c>
      <c r="B3" s="212"/>
      <c r="C3" s="212"/>
      <c r="D3" s="212"/>
      <c r="E3" s="212"/>
      <c r="F3" s="212"/>
      <c r="G3" s="212"/>
    </row>
    <row r="4" spans="1:8" s="16" customFormat="1" ht="62.25" customHeight="1">
      <c r="A4" s="212" t="s">
        <v>144</v>
      </c>
      <c r="B4" s="212"/>
      <c r="C4" s="212"/>
      <c r="D4" s="212"/>
      <c r="E4" s="212"/>
      <c r="F4" s="212"/>
      <c r="G4" s="212"/>
    </row>
    <row r="5" spans="1:8" ht="46.5" customHeight="1">
      <c r="A5" s="209"/>
      <c r="B5" s="210"/>
      <c r="C5" s="210"/>
      <c r="D5" s="210"/>
      <c r="E5" s="210"/>
      <c r="F5" s="210"/>
      <c r="G5" s="211"/>
    </row>
    <row r="6" spans="1:8" ht="40.5" customHeight="1">
      <c r="A6" s="208" t="s">
        <v>138</v>
      </c>
      <c r="B6" s="208"/>
      <c r="C6" s="208"/>
      <c r="D6" s="208"/>
      <c r="E6" s="208"/>
      <c r="F6" s="208"/>
      <c r="G6" s="208"/>
    </row>
    <row r="7" spans="1:8" s="16" customFormat="1" ht="62.25" customHeight="1">
      <c r="A7" s="213" t="s">
        <v>140</v>
      </c>
      <c r="B7" s="213"/>
      <c r="C7" s="213"/>
      <c r="D7" s="213"/>
      <c r="E7" s="213"/>
      <c r="F7" s="213"/>
      <c r="G7" s="213"/>
    </row>
    <row r="8" spans="1:8" s="16" customFormat="1" ht="27" customHeight="1">
      <c r="A8" s="213" t="s">
        <v>142</v>
      </c>
      <c r="B8" s="213"/>
      <c r="C8" s="213"/>
      <c r="D8" s="213"/>
      <c r="E8" s="213"/>
      <c r="F8" s="213"/>
      <c r="G8" s="213"/>
    </row>
    <row r="9" spans="1:8" ht="33" customHeight="1">
      <c r="A9" s="216"/>
      <c r="B9" s="217"/>
      <c r="C9" s="217"/>
      <c r="D9" s="217"/>
      <c r="E9" s="217"/>
      <c r="F9" s="217"/>
      <c r="G9" s="217"/>
    </row>
    <row r="10" spans="1:8" ht="40.5" customHeight="1">
      <c r="A10" s="215" t="s">
        <v>139</v>
      </c>
      <c r="B10" s="215"/>
      <c r="C10" s="215"/>
      <c r="D10" s="215"/>
      <c r="E10" s="215"/>
      <c r="F10" s="215"/>
      <c r="G10" s="215"/>
    </row>
    <row r="11" spans="1:8" ht="57.75" customHeight="1">
      <c r="A11" s="214" t="s">
        <v>141</v>
      </c>
      <c r="B11" s="214"/>
      <c r="C11" s="214"/>
      <c r="D11" s="214"/>
      <c r="E11" s="214"/>
      <c r="F11" s="214"/>
      <c r="G11" s="214"/>
    </row>
  </sheetData>
  <mergeCells count="11">
    <mergeCell ref="A7:G7"/>
    <mergeCell ref="A8:G8"/>
    <mergeCell ref="A11:G11"/>
    <mergeCell ref="A10:G10"/>
    <mergeCell ref="A9:G9"/>
    <mergeCell ref="A1:G1"/>
    <mergeCell ref="A6:G6"/>
    <mergeCell ref="A5:G5"/>
    <mergeCell ref="A4:G4"/>
    <mergeCell ref="A3:G3"/>
    <mergeCell ref="A2:G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dc3d7f-184b-4343-86a7-4751fdd7ced2">
      <Terms xmlns="http://schemas.microsoft.com/office/infopath/2007/PartnerControls"/>
    </lcf76f155ced4ddcb4097134ff3c332f>
    <TaxCatchAll xmlns="492b47bb-8c1e-49f4-920d-4b0634bac3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94C98332E20A41BA6FA9DBB4DC0774" ma:contentTypeVersion="19" ma:contentTypeDescription="Crear nuevo documento." ma:contentTypeScope="" ma:versionID="ae95f84e049366d0fef27e88353d969a">
  <xsd:schema xmlns:xsd="http://www.w3.org/2001/XMLSchema" xmlns:xs="http://www.w3.org/2001/XMLSchema" xmlns:p="http://schemas.microsoft.com/office/2006/metadata/properties" xmlns:ns2="62dc3d7f-184b-4343-86a7-4751fdd7ced2" xmlns:ns3="492b47bb-8c1e-49f4-920d-4b0634bac3a4" targetNamespace="http://schemas.microsoft.com/office/2006/metadata/properties" ma:root="true" ma:fieldsID="db54929278e71b248ce284d5a9e8aaf8" ns2:_="" ns3:_="">
    <xsd:import namespace="62dc3d7f-184b-4343-86a7-4751fdd7ced2"/>
    <xsd:import namespace="492b47bb-8c1e-49f4-920d-4b0634bac3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c3d7f-184b-4343-86a7-4751fdd7c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3bcf74d6-3019-4a00-b45d-beaf759e2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b47bb-8c1e-49f4-920d-4b0634bac3a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c94b86-8f56-4619-8f2a-a6bd22e90f94}" ma:internalName="TaxCatchAll" ma:showField="CatchAllData" ma:web="492b47bb-8c1e-49f4-920d-4b0634bac3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69B3F-D59C-46F1-B0FC-75A7569DFE91}">
  <ds:schemaRefs>
    <ds:schemaRef ds:uri="http://schemas.microsoft.com/office/2006/metadata/properties"/>
    <ds:schemaRef ds:uri="http://schemas.microsoft.com/office/infopath/2007/PartnerControls"/>
    <ds:schemaRef ds:uri="62dc3d7f-184b-4343-86a7-4751fdd7ced2"/>
    <ds:schemaRef ds:uri="492b47bb-8c1e-49f4-920d-4b0634bac3a4"/>
  </ds:schemaRefs>
</ds:datastoreItem>
</file>

<file path=customXml/itemProps2.xml><?xml version="1.0" encoding="utf-8"?>
<ds:datastoreItem xmlns:ds="http://schemas.openxmlformats.org/officeDocument/2006/customXml" ds:itemID="{14E0747D-E138-4AC5-89C5-5E06BC6252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BF2E31-E5F8-4EBE-9AD2-3271EC194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c3d7f-184b-4343-86a7-4751fdd7ced2"/>
    <ds:schemaRef ds:uri="492b47bb-8c1e-49f4-920d-4b0634bac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TIPOLOGÍAS AYUDAS GR80 VEGA-SE</vt:lpstr>
      <vt:lpstr>CRITERIOS LINEA 1 NO Product.</vt:lpstr>
      <vt:lpstr>AT.3_Población_ZRL</vt:lpstr>
      <vt:lpstr>RD. Reto Demográfico</vt:lpstr>
      <vt:lpstr>CO.1_Necesidades_Priorizadas</vt:lpstr>
      <vt:lpstr>IN.1_Innovacion</vt:lpstr>
      <vt:lpstr>'CRITERIOS LINEA 1 NO Product.'!Área_de_impresión</vt:lpstr>
      <vt:lpstr>IN.1_Innovacion!Área_de_impresión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Gamiz</dc:creator>
  <cp:lastModifiedBy>Pilar Gámiz [PROMOVEGA]</cp:lastModifiedBy>
  <cp:lastPrinted>2026-02-20T08:14:19Z</cp:lastPrinted>
  <dcterms:created xsi:type="dcterms:W3CDTF">2024-07-22T12:25:05Z</dcterms:created>
  <dcterms:modified xsi:type="dcterms:W3CDTF">2026-04-27T13:04:07Z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0x0101004D94C98332E20A41BA6FA9DBB4DC0774</vt:lpwstr>
  </property>
  <property fmtid="{D5CDD505-2E9C-101B-9397-08002B2CF9AE}" pid="3" name="MediaServiceImageTags">
    <vt:lpwstr/>
  </property>
</Properties>
</file>