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romovega.sharepoint.com/sites/Promovega/Shared Documents/INTERVENCION-7119.2/CRITERIOS 2023-2027/WEB/"/>
    </mc:Choice>
  </mc:AlternateContent>
  <xr:revisionPtr revIDLastSave="2" documentId="8_{47665CE2-D2E0-43A1-95A6-2AD668219184}" xr6:coauthVersionLast="47" xr6:coauthVersionMax="47" xr10:uidLastSave="{FCF19D5A-92A6-4CFC-8A0D-35B6C9C7E39A}"/>
  <bookViews>
    <workbookView xWindow="-120" yWindow="-120" windowWidth="29040" windowHeight="15720" tabRatio="689" activeTab="1" xr2:uid="{B81D3294-8310-44E3-8F61-CF3C898313F3}"/>
  </bookViews>
  <sheets>
    <sheet name="TIPOLOGÍAS AYUDAS GR80 VEGA-SE" sheetId="13" r:id="rId1"/>
    <sheet name="LÍNEA 3" sheetId="5" r:id="rId2"/>
    <sheet name="AT.3_Población_ZRL" sheetId="10" r:id="rId3"/>
    <sheet name="RD. Reto Demográfico" sheetId="14" r:id="rId4"/>
    <sheet name="CO.1_Necesidades_Priorizadas" sheetId="9" r:id="rId5"/>
    <sheet name="IN.1_Innovacion" sheetId="7" r:id="rId6"/>
  </sheets>
  <definedNames>
    <definedName name="_xlnm.Print_Area" localSheetId="5">IN.1_Innovacion!$A$1:$G$5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9" i="5" l="1"/>
  <c r="N84" i="5"/>
  <c r="N98" i="5"/>
  <c r="N94" i="5"/>
  <c r="J99" i="5"/>
  <c r="J100" i="5"/>
  <c r="J101" i="5"/>
  <c r="J102" i="5"/>
  <c r="M102" i="5" s="1"/>
  <c r="N74" i="5"/>
  <c r="N66" i="5"/>
  <c r="N75" i="5"/>
  <c r="N85" i="5"/>
  <c r="N90" i="5"/>
  <c r="N95" i="5"/>
  <c r="N99" i="5"/>
  <c r="N56" i="5"/>
  <c r="N29" i="5"/>
  <c r="N31" i="5"/>
  <c r="N33" i="5"/>
  <c r="N34" i="5"/>
  <c r="N36" i="5"/>
  <c r="N41" i="5"/>
  <c r="N43" i="5"/>
  <c r="N47" i="5"/>
  <c r="N57" i="5"/>
  <c r="N61" i="5"/>
  <c r="N70" i="5"/>
  <c r="N67" i="5"/>
  <c r="M8" i="5"/>
  <c r="M101" i="5"/>
  <c r="M100" i="5"/>
  <c r="M99" i="5"/>
  <c r="M98" i="5"/>
  <c r="M97" i="5"/>
  <c r="M96" i="5"/>
  <c r="M95" i="5"/>
  <c r="M94" i="5"/>
  <c r="M92" i="5"/>
  <c r="M93" i="5"/>
  <c r="M91" i="5"/>
  <c r="M90" i="5"/>
  <c r="M89" i="5"/>
  <c r="M87" i="5"/>
  <c r="M88" i="5"/>
  <c r="M86" i="5"/>
  <c r="M85" i="5"/>
  <c r="M84" i="5"/>
  <c r="M77" i="5"/>
  <c r="M78" i="5"/>
  <c r="M79" i="5"/>
  <c r="M80" i="5"/>
  <c r="M81" i="5"/>
  <c r="M82" i="5"/>
  <c r="M83" i="5"/>
  <c r="M76" i="5"/>
  <c r="M75" i="5"/>
  <c r="M74" i="5"/>
  <c r="M72" i="5"/>
  <c r="M73" i="5"/>
  <c r="M71" i="5"/>
  <c r="M70" i="5"/>
  <c r="M69" i="5"/>
  <c r="M68" i="5"/>
  <c r="M67" i="5"/>
  <c r="M66" i="5"/>
  <c r="M63" i="5"/>
  <c r="M64" i="5"/>
  <c r="M65" i="5"/>
  <c r="M62" i="5"/>
  <c r="M61" i="5"/>
  <c r="M59" i="5"/>
  <c r="M60" i="5"/>
  <c r="M58" i="5"/>
  <c r="M57" i="5"/>
  <c r="M56" i="5"/>
  <c r="M49" i="5"/>
  <c r="M50" i="5"/>
  <c r="M51" i="5"/>
  <c r="M52" i="5"/>
  <c r="M53" i="5"/>
  <c r="M54" i="5"/>
  <c r="M55" i="5"/>
  <c r="M48" i="5"/>
  <c r="M47" i="5"/>
  <c r="M45" i="5"/>
  <c r="M46" i="5"/>
  <c r="M44" i="5"/>
  <c r="M43" i="5"/>
  <c r="M42" i="5"/>
  <c r="M41" i="5"/>
  <c r="M38" i="5"/>
  <c r="M39" i="5"/>
  <c r="M40" i="5"/>
  <c r="M37" i="5"/>
  <c r="M36" i="5"/>
  <c r="M35" i="5"/>
  <c r="M34" i="5"/>
  <c r="M33" i="5"/>
  <c r="M32" i="5"/>
  <c r="M31" i="5"/>
  <c r="M30" i="5"/>
  <c r="M29" i="5"/>
  <c r="M27" i="5"/>
  <c r="M28" i="5"/>
  <c r="M26" i="5"/>
  <c r="M25" i="5"/>
  <c r="M21" i="5"/>
  <c r="M22" i="5"/>
  <c r="M23" i="5"/>
  <c r="M20" i="5"/>
  <c r="M18" i="5"/>
  <c r="M16" i="5"/>
  <c r="M17" i="5"/>
  <c r="M15" i="5"/>
  <c r="M14" i="5"/>
  <c r="M12" i="5"/>
  <c r="M11" i="5"/>
  <c r="N25" i="5"/>
  <c r="N19" i="5"/>
  <c r="N18" i="5"/>
  <c r="N14" i="5"/>
  <c r="N10" i="5"/>
  <c r="N9" i="5"/>
  <c r="M10" i="5"/>
  <c r="M9" i="5"/>
  <c r="J97" i="5"/>
  <c r="J96" i="5"/>
  <c r="J93" i="5"/>
  <c r="J92" i="5"/>
  <c r="J91" i="5"/>
  <c r="J88" i="5"/>
  <c r="J87" i="5"/>
  <c r="J86" i="5"/>
  <c r="J83" i="5"/>
  <c r="J82" i="5"/>
  <c r="J81" i="5"/>
  <c r="J80" i="5"/>
  <c r="J79" i="5"/>
  <c r="J78" i="5"/>
  <c r="J77" i="5"/>
  <c r="J76" i="5"/>
  <c r="J73" i="5"/>
  <c r="J72" i="5"/>
  <c r="J71" i="5"/>
  <c r="J69" i="5"/>
  <c r="J68" i="5"/>
  <c r="J66" i="5"/>
  <c r="J65" i="5"/>
  <c r="J64" i="5"/>
  <c r="J63" i="5"/>
  <c r="J62" i="5"/>
  <c r="J60" i="5"/>
  <c r="J59" i="5"/>
  <c r="J58" i="5"/>
  <c r="J55" i="5"/>
  <c r="J54" i="5"/>
  <c r="J53" i="5"/>
  <c r="J52" i="5"/>
  <c r="J51" i="5"/>
  <c r="J50" i="5"/>
  <c r="J49" i="5"/>
  <c r="J48" i="5"/>
  <c r="J47" i="5"/>
  <c r="J46" i="5"/>
  <c r="J45" i="5"/>
  <c r="J44" i="5"/>
  <c r="J42" i="5"/>
  <c r="J40" i="5"/>
  <c r="J39" i="5"/>
  <c r="J38" i="5"/>
  <c r="J37" i="5"/>
  <c r="J35" i="5"/>
  <c r="J32" i="5"/>
  <c r="J30" i="5"/>
  <c r="J28" i="5"/>
  <c r="J27" i="5"/>
  <c r="J26" i="5"/>
  <c r="J17" i="5"/>
  <c r="J23" i="5"/>
  <c r="J22" i="5"/>
  <c r="J21" i="5"/>
  <c r="J20" i="5"/>
  <c r="J14" i="5"/>
  <c r="J16" i="5"/>
  <c r="J15" i="5"/>
  <c r="J12" i="5"/>
  <c r="J11" i="5"/>
  <c r="J10" i="5"/>
  <c r="J25" i="5"/>
  <c r="J29" i="5"/>
  <c r="J31" i="5"/>
  <c r="J33" i="5"/>
  <c r="J34" i="5"/>
  <c r="J36" i="5"/>
  <c r="J41" i="5"/>
  <c r="J43" i="5"/>
  <c r="J56" i="5"/>
  <c r="J57" i="5"/>
  <c r="J61" i="5"/>
  <c r="J67" i="5"/>
  <c r="J70" i="5"/>
  <c r="J74" i="5"/>
  <c r="J75" i="5"/>
  <c r="J84" i="5"/>
  <c r="J85" i="5"/>
  <c r="J89" i="5"/>
  <c r="J90" i="5"/>
  <c r="J94" i="5"/>
  <c r="J95" i="5"/>
  <c r="J98" i="5"/>
  <c r="J18" i="5"/>
  <c r="J9" i="5"/>
  <c r="J8" i="5"/>
  <c r="F104" i="5" l="1"/>
  <c r="K70" i="5" l="1"/>
  <c r="G70" i="5"/>
  <c r="K67" i="5"/>
  <c r="G67" i="5"/>
  <c r="K66" i="5"/>
  <c r="K99" i="5" l="1"/>
  <c r="K98" i="5"/>
  <c r="K95" i="5"/>
  <c r="K94" i="5"/>
  <c r="K90" i="5"/>
  <c r="K89" i="5"/>
  <c r="K85" i="5"/>
  <c r="K84" i="5"/>
  <c r="K75" i="5"/>
  <c r="K74" i="5"/>
  <c r="K61" i="5"/>
  <c r="K57" i="5"/>
  <c r="K56" i="5"/>
  <c r="K47" i="5"/>
  <c r="K43" i="5"/>
  <c r="K41" i="5"/>
  <c r="K36" i="5"/>
  <c r="K31" i="5"/>
  <c r="K29" i="5"/>
  <c r="K34" i="5" l="1"/>
  <c r="K33" i="5"/>
  <c r="K25" i="5"/>
  <c r="K19" i="5"/>
  <c r="K14" i="5" l="1"/>
  <c r="K10" i="5"/>
  <c r="B104" i="14" l="1"/>
  <c r="H82" i="14"/>
  <c r="H81" i="14"/>
  <c r="H80" i="14"/>
  <c r="H79" i="14"/>
  <c r="H78" i="14"/>
  <c r="H77" i="14"/>
  <c r="H76" i="14"/>
  <c r="H75" i="14"/>
  <c r="H74" i="14"/>
  <c r="H73" i="14"/>
  <c r="H72" i="14"/>
  <c r="H71" i="14"/>
  <c r="H70" i="14"/>
  <c r="H69" i="14"/>
  <c r="H83" i="14" s="1"/>
  <c r="G60" i="14"/>
  <c r="G59" i="14"/>
  <c r="G58" i="14"/>
  <c r="G57" i="14"/>
  <c r="G56" i="14"/>
  <c r="G55" i="14"/>
  <c r="G54" i="14"/>
  <c r="G53" i="14"/>
  <c r="G52" i="14"/>
  <c r="G51" i="14"/>
  <c r="G50" i="14"/>
  <c r="G49" i="14"/>
  <c r="G48" i="14"/>
  <c r="G47" i="14"/>
  <c r="G40" i="14"/>
  <c r="G39" i="14"/>
  <c r="G38" i="14"/>
  <c r="G37" i="14"/>
  <c r="G36" i="14"/>
  <c r="G35" i="14"/>
  <c r="G34" i="14"/>
  <c r="G33" i="14"/>
  <c r="G32" i="14"/>
  <c r="G31" i="14"/>
  <c r="G30" i="14"/>
  <c r="G29" i="14"/>
  <c r="G28" i="14"/>
  <c r="G27" i="14"/>
  <c r="G20" i="14"/>
  <c r="G19" i="14"/>
  <c r="G18" i="14"/>
  <c r="G17" i="14"/>
  <c r="G16" i="14"/>
  <c r="G15" i="14"/>
  <c r="G14" i="14"/>
  <c r="G13" i="14"/>
  <c r="G12" i="14"/>
  <c r="G11" i="14"/>
  <c r="G10" i="14"/>
  <c r="G9" i="14"/>
  <c r="G8" i="14"/>
  <c r="G7" i="14"/>
  <c r="G85" i="5"/>
  <c r="G90" i="5"/>
  <c r="G95" i="5"/>
  <c r="G99" i="5"/>
  <c r="G61" i="5"/>
  <c r="G57" i="5" s="1"/>
  <c r="G47" i="5"/>
  <c r="G43" i="5" s="1"/>
  <c r="G41" i="5" s="1"/>
  <c r="G36" i="5"/>
  <c r="G34" i="5"/>
  <c r="G31" i="5"/>
  <c r="G29" i="5"/>
  <c r="G25" i="5"/>
  <c r="G14" i="5"/>
  <c r="G10" i="5"/>
  <c r="G104" i="5" l="1"/>
  <c r="B18" i="10"/>
  <c r="B17" i="10"/>
</calcChain>
</file>

<file path=xl/sharedStrings.xml><?xml version="1.0" encoding="utf-8"?>
<sst xmlns="http://schemas.openxmlformats.org/spreadsheetml/2006/main" count="676" uniqueCount="364">
  <si>
    <t>Código</t>
  </si>
  <si>
    <t>Excluyente</t>
  </si>
  <si>
    <t>AT.3</t>
  </si>
  <si>
    <t>Población del núcleo donde se ejecutará la operación</t>
  </si>
  <si>
    <t>AT.3.1</t>
  </si>
  <si>
    <t xml:space="preserve"> AT.3.2</t>
  </si>
  <si>
    <t>El núcleo de población cuenta con un número de habitantes censados menor a la cifra resultante de la mediana de población de los municipios de Andalucía (2497 habitantes) , según datos del INE (2023).</t>
  </si>
  <si>
    <t>Acumulable</t>
  </si>
  <si>
    <t>CO.1</t>
  </si>
  <si>
    <t>CO.1.1</t>
  </si>
  <si>
    <t>CO.1.2</t>
  </si>
  <si>
    <t>La operación atiende a 2 necesidades priorizadas detectadas en EDLL</t>
  </si>
  <si>
    <t>CO.1.3</t>
  </si>
  <si>
    <t>FE.2</t>
  </si>
  <si>
    <t>Ámbitos peculiares de actuación atendiendo a aspectos del territorio de la ZRL reflejados en la EDL</t>
  </si>
  <si>
    <t>FE.2.9</t>
  </si>
  <si>
    <t>Acciones dirigidas a la protección y conservación de las técnicas constructivas tradicionales</t>
  </si>
  <si>
    <t>FE 2.12</t>
  </si>
  <si>
    <t>Acciones dirigidas la creación y/o consolidación de distintivos de calidad: DOP, IGP, Especialidad Tradicional Garantizada (ETG), marcas de calidad territorial, otras marcas colectivas o distintivos asimilables.</t>
  </si>
  <si>
    <t>FE 2.13</t>
  </si>
  <si>
    <t>Operaciones o proyectos que se desarrollen o ejecuten en espacios protegidos declarados como tales por normativa vigente</t>
  </si>
  <si>
    <t>FE 2.14</t>
  </si>
  <si>
    <t>Acciones de promoción (ferias, certámenes, campañas de difusión o similares) para impulsar o poner en valor aquellos sectores (económicos, turísticos, patrimoniales, artesanales...) de la ZRL en los que se haya detectado un potencial de desarrollo o crecimiento, según la EDL.</t>
  </si>
  <si>
    <t>RD.2</t>
  </si>
  <si>
    <t>Evolución de los índices de población</t>
  </si>
  <si>
    <t>RD.2.1</t>
  </si>
  <si>
    <t>Municipios con pérdida de más del 15% de población censada en el último marco 2014-2022</t>
  </si>
  <si>
    <t>RD.2.2</t>
  </si>
  <si>
    <t>Municipios con pérdida de más del 10% de población censada en el último marco 2014-2022</t>
  </si>
  <si>
    <t>RD.2.3</t>
  </si>
  <si>
    <t>Municipios con pérdida de más del 5% de población censada en el último marco 2014-2022</t>
  </si>
  <si>
    <t>RD.4</t>
  </si>
  <si>
    <t>Índice de envejecimiento</t>
  </si>
  <si>
    <t>RD.4.1</t>
  </si>
  <si>
    <t>El porcentaje que representa a las personas mayores de 64 años sobre la población menor de 16 años es superior a la media de ese índice calculado para toda la ZRL</t>
  </si>
  <si>
    <t>RD.5</t>
  </si>
  <si>
    <t>Contribución al equilibrio territorial y a la actividad económica</t>
  </si>
  <si>
    <t>RD.5.1</t>
  </si>
  <si>
    <t>La operación implica el apoyo a municipios con un n.º de empresas menor a la media de la ZRL</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</si>
  <si>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</si>
  <si>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</si>
  <si>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</si>
  <si>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</si>
  <si>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CC.3</t>
  </si>
  <si>
    <t>Reutilización, reciclado o reducción de residuos</t>
  </si>
  <si>
    <t>CC.3.1</t>
  </si>
  <si>
    <t>Implantación de sistemas o procesos que supongan reutilización, reciclado o reducción de residuos</t>
  </si>
  <si>
    <t>CC.3.2</t>
  </si>
  <si>
    <t>Sustitución de materiales o procesos contaminantes por otros más sostenibles</t>
  </si>
  <si>
    <t>CC.3.3</t>
  </si>
  <si>
    <t>Promoción de procesos de biocompostaje</t>
  </si>
  <si>
    <t>CC.3.4</t>
  </si>
  <si>
    <t>Aplicación de procesos de economía circular, incluyendo la promoción de la venta de productos a granel</t>
  </si>
  <si>
    <t>CC.6</t>
  </si>
  <si>
    <t>Contribución al desarrollo sostenible, minimización de impacto ambiental</t>
  </si>
  <si>
    <t>CC.6.1</t>
  </si>
  <si>
    <t>Mecanismos y medidas que fomenten y promuevan el control de la contaminación lumínica (sistemas apagado automático, encendido por sensores de movimiento, farolas  sin proyección vertical, etc) en sustitución de equipos o sistemas ya instalados que no incluyen esas medidas</t>
  </si>
  <si>
    <t>CC.7</t>
  </si>
  <si>
    <t>Movilidad sostenible</t>
  </si>
  <si>
    <t>CC.7.1</t>
  </si>
  <si>
    <t>Adquisición de vehículos de transporte colectivo impulsados por energías verdes</t>
  </si>
  <si>
    <t>CC.7.2</t>
  </si>
  <si>
    <t>Iniciativas para la instalación de puntos de recarga de vehículos eléctricos</t>
  </si>
  <si>
    <t>CC.7.3</t>
  </si>
  <si>
    <t>Acciones municipales de peatonalización de calles, ejecución de nuevos carriles-bici, bicicleteros, creación de bolsas de aparcamiento disuasorio, estímulo al uso de vehículos VAO, u otras medidas que estén incluidas en un plan de movilidad sostenible.</t>
  </si>
  <si>
    <t>CC.8</t>
  </si>
  <si>
    <t>Actuaciones en el entorno urbano, agrario o en el patrimonio medioambiental</t>
  </si>
  <si>
    <t>CC.8.1</t>
  </si>
  <si>
    <t>Intervenciones en emplazamientos significativos que supongan la regeneración  del entorno ambiental degradado (miradores naturales, yacimientos arqueológicos, pozos, molinos, acequias, lavaderos o fielatos...)</t>
  </si>
  <si>
    <t>CC.8.2</t>
  </si>
  <si>
    <t>Campañas para la repoblación de parcelas y/o adopción de alcorques dirigidas a la población escolar, escuelas adultos, otros colectivos interesados</t>
  </si>
  <si>
    <t>CC.8.3</t>
  </si>
  <si>
    <t>CC.8.4</t>
  </si>
  <si>
    <t>Programas de multiplicación de la superficie con sombra vegetal e instalación de pavimentos permeables y jardines de lluvia en cascos urbanos</t>
  </si>
  <si>
    <t>CC.8.5</t>
  </si>
  <si>
    <t>Limpieza, regeneración y naturalización de cauces fluviales en cascos urbanos y otras áreas de interés ambiental</t>
  </si>
  <si>
    <t>CC.8.6</t>
  </si>
  <si>
    <t>Medidas de estímulo para la instalación de huertos recreativos en medio rural y urbano</t>
  </si>
  <si>
    <t>CC.8.7</t>
  </si>
  <si>
    <t>Actuaciones de creación o mejora de senderos, vías verdes, miradores naturales, parques periurbanos o aulas de naturaleza.</t>
  </si>
  <si>
    <t>CC.8.8</t>
  </si>
  <si>
    <t>Programa de siembra y mantenimiento de setos silvestres en grandes predios de cultivo sin cobertura vegetal permanente</t>
  </si>
  <si>
    <t>8 IGUALDAD DE GÉNERO</t>
  </si>
  <si>
    <t>IG.2</t>
  </si>
  <si>
    <t>Implicación de la entidad promotora con la igualdad de género</t>
  </si>
  <si>
    <t>IG 2.1</t>
  </si>
  <si>
    <t>La entidad cuenta con un distintivo oficial de Igualdad</t>
  </si>
  <si>
    <t>IG 2.2</t>
  </si>
  <si>
    <t>La entidad solicitante cuenta con un Plan de Igualdad cuando no está obligada por ley</t>
  </si>
  <si>
    <t>La entidad cuenta con medidas de igualdad de especial relevancia en el ámbito laboral</t>
  </si>
  <si>
    <t>IG.8</t>
  </si>
  <si>
    <t>Fomento del ocio y tiempo libre con enfoque de género</t>
  </si>
  <si>
    <t>IG.8.1</t>
  </si>
  <si>
    <t>Puesta en marcha de infraestructuras y espacios para el uso por las mujeres.</t>
  </si>
  <si>
    <t>IG.8.2</t>
  </si>
  <si>
    <t>Puesta en marcha de actividades claramente demandadas por mujeres en la EDL.(*)</t>
  </si>
  <si>
    <t>IG.8.3</t>
  </si>
  <si>
    <t>Realización de actividades socioculturales que fomenten la creatividad de la mujeres.</t>
  </si>
  <si>
    <t>IG.8.4</t>
  </si>
  <si>
    <t xml:space="preserve">Diseño de actividades deportiva con enfoque de género </t>
  </si>
  <si>
    <t>JR.3</t>
  </si>
  <si>
    <t>Acciones positivas en favor de la juventud rural</t>
  </si>
  <si>
    <t>JR.3.5</t>
  </si>
  <si>
    <t>Fomento del ocio y tiempo libre para la juventud rural</t>
  </si>
  <si>
    <t>JR.3.6</t>
  </si>
  <si>
    <t>Fomento del asociacionismo, la participación social y dinamización de la población juvenil, así como mejora de su situación y calidad de vida</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</si>
  <si>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</si>
  <si>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</si>
  <si>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</si>
  <si>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</si>
  <si>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</si>
  <si>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</si>
  <si>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</si>
  <si>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</si>
  <si>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PT.1</t>
  </si>
  <si>
    <t>Contribución de la operación a la puesta en valor del patrimonio</t>
  </si>
  <si>
    <t>PT.1.1</t>
  </si>
  <si>
    <t>PT.1.2</t>
  </si>
  <si>
    <t>La operación tiene como finalidad la promoción, difusión y conservación de oficios, labores o especialidades gastronómicas tradicionales del territorio contempladas en la EDL (*)</t>
  </si>
  <si>
    <t>PT.1.3</t>
  </si>
  <si>
    <t>Operaciones que contemplen cualquier otra acción sobre el patrimonio rural identificada en la EDL como de posible interés (*)</t>
  </si>
  <si>
    <t>PS.1</t>
  </si>
  <si>
    <t>Tipología de la cooperación de la persona física o jurídica promotora</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</si>
  <si>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</si>
  <si>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</si>
  <si>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</si>
  <si>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</si>
  <si>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SP.2</t>
  </si>
  <si>
    <t>Contribución de la operación a la mejora de la calidad de vida</t>
  </si>
  <si>
    <t>SP.2.1</t>
  </si>
  <si>
    <t>Operaciones para la modernización de municipios, la dotación y mejora de servicios, infraestructuras y equipamientos básicos demandados por la población</t>
  </si>
  <si>
    <t>SP.2.2</t>
  </si>
  <si>
    <t>Operaciones que contemplen el fomento de nuevos servicios identificados como prioritarios en la EDL  (*)</t>
  </si>
  <si>
    <t>SP.2.3</t>
  </si>
  <si>
    <t>La operación promueve el cuidado y la calidad de vida de personas mayores de 65 años a través de actividades/servicios exclusivos para esa franja de edad</t>
  </si>
  <si>
    <t xml:space="preserve">MÁXIMO </t>
  </si>
  <si>
    <t>CO.1. Resolución de las necesidades priorizadas detectadas en EDLL (*)</t>
  </si>
  <si>
    <t xml:space="preserve"> La operación atiende a  1 necesidad priorizada detectada en EDLL</t>
  </si>
  <si>
    <t>La operación atiende a 3 ó más necesidades priorizadas detectadas en EDLL</t>
  </si>
  <si>
    <t>Puntuación MÁXIMA</t>
  </si>
  <si>
    <t>PUNTUACIÓN TOTAL MÁXIMA</t>
  </si>
  <si>
    <t>PUNTUACIÓN PROYECTO</t>
  </si>
  <si>
    <t>PROMOTOR</t>
  </si>
  <si>
    <t>PROYECTO</t>
  </si>
  <si>
    <t>JUSTIFICACIÓN: Documentación aportada</t>
  </si>
  <si>
    <t>1. ÁMBITO TERRITORIAL</t>
  </si>
  <si>
    <t>2. CALIDAD OPERACIÓN</t>
  </si>
  <si>
    <t>TIPO</t>
  </si>
  <si>
    <t xml:space="preserve"> </t>
  </si>
  <si>
    <t>3. FACTOR ECONÓMICO</t>
  </si>
  <si>
    <t>4. RETO DEMOGRÁFICO</t>
  </si>
  <si>
    <t>5. ADAPTACIÓN Y MITIGACIÓN FRENTE AL CAMBIO CLIMÁTICO</t>
  </si>
  <si>
    <t>10. JUVENTUD RURAL</t>
  </si>
  <si>
    <t>11. INNOVACIÓN</t>
  </si>
  <si>
    <t>13. PERFIL DEL SOLICITANTE</t>
  </si>
  <si>
    <t>Denominación</t>
  </si>
  <si>
    <t>Población  total 2023</t>
  </si>
  <si>
    <t>POBLACIÓN TOTAL ZRL</t>
  </si>
  <si>
    <t>ZRL GR80 VEGA - SIERRA ELVIRA</t>
  </si>
  <si>
    <t>ALBOLOTE</t>
  </si>
  <si>
    <t>ATARFE</t>
  </si>
  <si>
    <t>CHAUCHINA</t>
  </si>
  <si>
    <t xml:space="preserve">COLOMERA </t>
  </si>
  <si>
    <t>CÚLLAR VEGA</t>
  </si>
  <si>
    <t>FUENTE VAQUEROS</t>
  </si>
  <si>
    <t>LÁCHAR</t>
  </si>
  <si>
    <t xml:space="preserve">MARACENA </t>
  </si>
  <si>
    <t>PINOS PUENTE</t>
  </si>
  <si>
    <t>PELIGROS</t>
  </si>
  <si>
    <t>SANTA FE</t>
  </si>
  <si>
    <t>VEGAS DEL GENIL</t>
  </si>
  <si>
    <t>VALDERRUBIO</t>
  </si>
  <si>
    <t>CIJUELA</t>
  </si>
  <si>
    <t>MEDIANA de población de los municipios de Andalucía (subcriterio AT.3.2)</t>
  </si>
  <si>
    <t>MEDIANA ZRL VEGA - SIERRA ELVIRA (Subcriterio AT.3.1)</t>
  </si>
  <si>
    <t>El núcleo de población cuenta con un número de habitantes censados menor a la cifra resultante de la mediana de población de los municipios de la ZRL VEGA - SIERRA ELVIRA (8.717), según datos del INE (2023)</t>
  </si>
  <si>
    <t>NECESIDADES PRIORIZADAS LÍNEA Nº 3. CONSERVACIÓN DEL MEDIO RURAL, MEJORA DE LA CALIDAD DE VIDA Y APOYO AL DESARROLLO SOCIAL Y SOSTENIBLE.</t>
  </si>
  <si>
    <r>
      <t xml:space="preserve">NPL5: </t>
    </r>
    <r>
      <rPr>
        <sz val="11"/>
        <color indexed="8"/>
        <rFont val="Arial Narrow"/>
        <family val="2"/>
      </rPr>
      <t>Promoción y desarrollo de programas de cuidado, autocuidado, corresponsabilidad y conciliación.</t>
    </r>
  </si>
  <si>
    <r>
      <t>NPL7:</t>
    </r>
    <r>
      <rPr>
        <sz val="11"/>
        <color indexed="8"/>
        <rFont val="Arial Narrow"/>
        <family val="2"/>
      </rPr>
      <t xml:space="preserve"> Mejora de la valorización de la calidad del patrimonio como elemento de diferenciación territorial turística y de producciones locales.</t>
    </r>
  </si>
  <si>
    <r>
      <t>NPL8:</t>
    </r>
    <r>
      <rPr>
        <sz val="11"/>
        <color indexed="8"/>
        <rFont val="Arial Narrow"/>
        <family val="2"/>
      </rPr>
      <t xml:space="preserve"> Proteger, conservar y valorizar el patrimonio cultural material que atesora la comarca.</t>
    </r>
  </si>
  <si>
    <r>
      <t>NPL11:</t>
    </r>
    <r>
      <rPr>
        <sz val="11"/>
        <color indexed="8"/>
        <rFont val="Arial Narrow"/>
        <family val="2"/>
      </rPr>
      <t xml:space="preserve"> Integración de la protección del patrimonio natural y cultural en la planificación y gestión territorial y económica local/comarcal.</t>
    </r>
  </si>
  <si>
    <r>
      <t>NPL13:</t>
    </r>
    <r>
      <rPr>
        <sz val="11"/>
        <color indexed="8"/>
        <rFont val="Arial Narrow"/>
        <family val="2"/>
      </rPr>
      <t xml:space="preserve"> Promover y llevar a cabo medidas para la puesta en valor del patrimonio local de los municipios y su entorno.</t>
    </r>
  </si>
  <si>
    <r>
      <t xml:space="preserve">NPL15: </t>
    </r>
    <r>
      <rPr>
        <sz val="11"/>
        <color indexed="8"/>
        <rFont val="Arial Narrow"/>
        <family val="2"/>
      </rPr>
      <t>Implementación de sistemas de energías renovables para la reducción de costes a nivel municipal y vecinal.</t>
    </r>
  </si>
  <si>
    <r>
      <t xml:space="preserve">NPL20: </t>
    </r>
    <r>
      <rPr>
        <sz val="11"/>
        <color indexed="8"/>
        <rFont val="Arial Narrow"/>
        <family val="2"/>
      </rPr>
      <t>Mejora en el conocimiento y la optimización del uso sostenible de los recursos hídricos.</t>
    </r>
  </si>
  <si>
    <r>
      <t xml:space="preserve">NPL21: </t>
    </r>
    <r>
      <rPr>
        <sz val="11"/>
        <color indexed="8"/>
        <rFont val="Arial Narrow"/>
        <family val="2"/>
      </rPr>
      <t>Aumentar las infraestructuras para la gestión de residuos de construcción y demolición</t>
    </r>
  </si>
  <si>
    <r>
      <t xml:space="preserve">NPL24: </t>
    </r>
    <r>
      <rPr>
        <sz val="11"/>
        <color indexed="8"/>
        <rFont val="Arial Narrow"/>
        <family val="2"/>
      </rPr>
      <t>Creación, organización y puesta en valor de paquetes turísticos integrados a nivel comarcal como mecanismo de coordinación del turismo territorial.</t>
    </r>
  </si>
  <si>
    <r>
      <t xml:space="preserve">NPL26: </t>
    </r>
    <r>
      <rPr>
        <sz val="11"/>
        <color indexed="8"/>
        <rFont val="Arial Narrow"/>
        <family val="2"/>
      </rPr>
      <t>Mejora de la oferta turística comarcal, complementando y diversificando a la actual.</t>
    </r>
  </si>
  <si>
    <r>
      <t xml:space="preserve">NPL28: </t>
    </r>
    <r>
      <rPr>
        <sz val="11"/>
        <color indexed="8"/>
        <rFont val="Arial Narrow"/>
        <family val="2"/>
      </rPr>
      <t>Mejorar la accesibilidad a edificios públicos y centros urbanos para personas con discapacidad y reducida movilidad.</t>
    </r>
  </si>
  <si>
    <r>
      <t xml:space="preserve">NPL33: </t>
    </r>
    <r>
      <rPr>
        <sz val="11"/>
        <color indexed="8"/>
        <rFont val="Arial Narrow"/>
        <family val="2"/>
      </rPr>
      <t>Mejora del estado de conservación del patrimonio cultural material.</t>
    </r>
  </si>
  <si>
    <r>
      <t xml:space="preserve">NPL34: </t>
    </r>
    <r>
      <rPr>
        <sz val="11"/>
        <color indexed="8"/>
        <rFont val="Arial Narrow"/>
        <family val="2"/>
      </rPr>
      <t>Mejorar la dotación de pequeñas infraestructuras de uso público turístico de pequeña escala y de información turística.</t>
    </r>
  </si>
  <si>
    <t>TIPOLOGÍAS DE OPERACIONES SUBVENCIONABLES EN LA ZRL VEGA - SIERRA ELVIRA</t>
  </si>
  <si>
    <t xml:space="preserve"> LÍNEA DE AYUDAS 3. SCONSERVACIÓN DEL MEDIO RURAL, MEJORA DE LA CALIDAD DE VIDA Y APOYO AL DESARROLLO SOCIAL Y SOSTENIBLE:  PATRIMONIO, EQUIPAMIENTOS E INFRAESTRUCTURAS PÚBLICAS (Proyectos NO PRODUCTIVOS)</t>
  </si>
  <si>
    <t>3.3</t>
  </si>
  <si>
    <t>3.5</t>
  </si>
  <si>
    <t>3.6</t>
  </si>
  <si>
    <t>Operaciones destinadas al desarrollo de actividades de promoción, información y sensibilización vinculadas a la conservación del patrimonio rural, la mejora de la calidad de
vida y el desarrollo social y sostenible.</t>
  </si>
  <si>
    <t>Operaciones destinadas a la conservación, protección, rehabilitación y recuperación del patrimonio rural incluyendo el medioambiental.</t>
  </si>
  <si>
    <t xml:space="preserve"> Operaciones destinadas a la la dotación y mejora de infraestructuras, equipamientos, herramientas y servicios para el desarrollo social, sostenible y la mejora de la calidad de vida</t>
  </si>
  <si>
    <t>12. PATRIMONIO</t>
  </si>
  <si>
    <r>
      <t xml:space="preserve">Fomento de acciones colectivas de voluntariado para limpieza de entornos degradados (Campañas </t>
    </r>
    <r>
      <rPr>
        <i/>
        <sz val="10.5"/>
        <color indexed="8"/>
        <rFont val="Arial Narrow"/>
        <family val="2"/>
      </rPr>
      <t>“basuraleza”</t>
    </r>
    <r>
      <rPr>
        <sz val="10.5"/>
        <color indexed="8"/>
        <rFont val="Arial Narrow"/>
        <family val="2"/>
      </rPr>
      <t>)</t>
    </r>
  </si>
  <si>
    <t>MÁXIMA</t>
  </si>
  <si>
    <t>La operación supone la puesta en valor de una infraestructura, equipamiento y/o elemento de los patrimonios natural, monumental, arquitectónico o artístico para su posterior uso, mediante intervenciones físicas, o por actuaciones de formación, difusión o sensibilización de los mismos</t>
  </si>
  <si>
    <t>Tipologías de operaciones subvencionables</t>
  </si>
  <si>
    <t>TIPO DE PROYECTO</t>
  </si>
  <si>
    <t xml:space="preserve">NO PRODUCTIVO </t>
  </si>
  <si>
    <t>3.3. Operaciones destinadas al desarrollo de actividades de promoción, información y sensibilización vinculadas a la conservación del patrimonio rural, la mejora de la calidad de vida y el desarrollo social y sostenible.</t>
  </si>
  <si>
    <t>3.5. Operaciones destinadas a la conservación, protección, rehabilitación y recuperación del patrimonio rural incluyendo el medioambiental.</t>
  </si>
  <si>
    <t>3.6. Operaciones destinadas a la dotación y mejora de infraestructuras, equipamientos, herramientas y servicios para el desarrollo social, sostenible y la mejora de la calidad de vida.</t>
  </si>
  <si>
    <t>ASPECTOS INNOVADORES</t>
  </si>
  <si>
    <t>1. Operaciones que integren la tecnología de Internet de las Cosas (IoT), y que ofrezcan un servicio de gran valor a nuestra comarca, desde el aspecto de prestación de servicios vinculados a la economía verde y/o circular, facilitando proyectos sostenibles y medioambientales, así como en la lucha contra el cambio climático.</t>
  </si>
  <si>
    <t>2. Operaciones dirigidas a la realización de actividades deportivas, recreativas y de entretenimiento dentro de las zonas de sierra, embalses y espacios naturales de la Comarca Vega-Sierra Elvira, creando áreas para el ocio de forma sostenible y bajo parámetros de calidad.</t>
  </si>
  <si>
    <t>3. Operaciones dirigidas a atender necesidades formativas vinculadas a demandas del mercado laboral y que incorporen medidas de conciliación (Aplicación de nuevas formas de organización en la formación y en el trabajo en las entidades públicas de la comarca y en las empresas, propiciando la mejora de la calidad de vida a nivel personal y familiar)</t>
  </si>
  <si>
    <t>Aportado por DG según datos actualizados INE/ IECA. Datos recogidos en pestaña AT.3</t>
  </si>
  <si>
    <t xml:space="preserve"> Facturas, certificado del instalador oficial cuando proceda, documentación acreditativa de las características del equipo</t>
  </si>
  <si>
    <t>Certificado del Registro Público del distintivo empresarial “Marca Andaluza de excelencia en igualdad” o registro de empresas con distintivo “Igualdad en la empresa”</t>
  </si>
  <si>
    <r>
      <t xml:space="preserve">NPL36: </t>
    </r>
    <r>
      <rPr>
        <sz val="11"/>
        <color indexed="8"/>
        <rFont val="Arial Narrow"/>
        <family val="2"/>
      </rPr>
      <t>Mejora de infraestructuras y servicios básicos para la población local.</t>
    </r>
  </si>
  <si>
    <r>
      <t xml:space="preserve">NPL39: </t>
    </r>
    <r>
      <rPr>
        <sz val="11"/>
        <color indexed="8"/>
        <rFont val="Arial Narrow"/>
        <family val="2"/>
      </rPr>
      <t>Reducir las cantidades de emisión de las fuentes de CO2 del territorio.</t>
    </r>
  </si>
  <si>
    <r>
      <t xml:space="preserve">NPL44: </t>
    </r>
    <r>
      <rPr>
        <sz val="11"/>
        <color indexed="8"/>
        <rFont val="Arial Narrow"/>
        <family val="2"/>
      </rPr>
      <t>Mejorar la atención a las personas con discapacidad y riesgo de exclusión social.</t>
    </r>
  </si>
  <si>
    <r>
      <t xml:space="preserve">NPL45: </t>
    </r>
    <r>
      <rPr>
        <sz val="11"/>
        <color rgb="FF000000"/>
        <rFont val="Arial Narrow"/>
        <family val="2"/>
      </rPr>
      <t>Ampliar el número de plazas de centros asistenciales.</t>
    </r>
  </si>
  <si>
    <r>
      <t xml:space="preserve">NPL46: </t>
    </r>
    <r>
      <rPr>
        <sz val="11"/>
        <color rgb="FF000000"/>
        <rFont val="Arial Narrow"/>
        <family val="2"/>
      </rPr>
      <t>Creación de bibliotecas como espacios de fomento de la lectura y la cultura</t>
    </r>
  </si>
  <si>
    <t>CODIGO 4.</t>
  </si>
  <si>
    <t xml:space="preserve">RETO DEMOMGRÁFICO </t>
  </si>
  <si>
    <t>RD2</t>
  </si>
  <si>
    <t>RD2.1</t>
  </si>
  <si>
    <t xml:space="preserve">Municipios con pérdida de más del 15% de población censada en el último marco 2014-2022 </t>
  </si>
  <si>
    <t xml:space="preserve">Total </t>
  </si>
  <si>
    <t>Total</t>
  </si>
  <si>
    <t xml:space="preserve">Diferencia poblacional </t>
  </si>
  <si>
    <t>2023 (*)</t>
  </si>
  <si>
    <t>Albolote</t>
  </si>
  <si>
    <t>Atarfe</t>
  </si>
  <si>
    <t>Chauchina</t>
  </si>
  <si>
    <t>Cijuela</t>
  </si>
  <si>
    <t>Colomera</t>
  </si>
  <si>
    <t>Cúllar Vega</t>
  </si>
  <si>
    <t>Fuente Vaqueros</t>
  </si>
  <si>
    <t>Láchar</t>
  </si>
  <si>
    <t>Maracena</t>
  </si>
  <si>
    <t>Peligros</t>
  </si>
  <si>
    <t>Pinos Puente</t>
  </si>
  <si>
    <t>Santa Fe</t>
  </si>
  <si>
    <t>Valderrubio</t>
  </si>
  <si>
    <t>Vegas del Genil</t>
  </si>
  <si>
    <t>(*) NINGUNO DE LOS MUNICIPIOS HA TENIDO PERDIDA DE UN 15%</t>
  </si>
  <si>
    <t>RD2.2</t>
  </si>
  <si>
    <t>(*) NINGUNO DE LOS MUNICIPIOS HA TENIDO PERDIDA DE UN 10%</t>
  </si>
  <si>
    <t>RD2.3</t>
  </si>
  <si>
    <t>2023(*)</t>
  </si>
  <si>
    <t xml:space="preserve">(*) MUNICIPIOS CON PERDIDA DE MÁS DEL 5% DE POBLACIÓN: Colomera y Pinos Puente </t>
  </si>
  <si>
    <t>RD4.1</t>
  </si>
  <si>
    <t xml:space="preserve">ANUALIDAD </t>
  </si>
  <si>
    <t>2021</t>
  </si>
  <si>
    <t>2022</t>
  </si>
  <si>
    <t>Lugar de residencia</t>
  </si>
  <si>
    <t>Hombres</t>
  </si>
  <si>
    <t>Mujeres</t>
  </si>
  <si>
    <t>Índice de Envejecimiento</t>
  </si>
  <si>
    <t>(*) % INDICE ENVEJECIMIENTO MEDIO ZRL</t>
  </si>
  <si>
    <t>ZRL</t>
  </si>
  <si>
    <t>(*) MUNICIPIOS CON INDICE DE ENVEJECIMIENTO: Colomera, Fuente Vaqueros, Pinos Puente, Santa Fe y Valderrubio</t>
  </si>
  <si>
    <t>RD5.1</t>
  </si>
  <si>
    <t>Territorio</t>
  </si>
  <si>
    <t>Empresas</t>
  </si>
  <si>
    <t>Vega-Sierra Elvira</t>
  </si>
  <si>
    <t xml:space="preserve">Nº de empresas de MEDIA ZRL Vega-Sierra Elvira </t>
  </si>
  <si>
    <t xml:space="preserve">(*) MUNICIPIOS CON Nº MENOR DE EMPRESAS DE LA MEDIA ZRL: Chauchina, Cijuela, Colomera,Cúllar Vega, Fuente Vaqueros, Láchar, Peligros, Pinos Puente, Santa Fe, Valderrubio y Vegas del Genil   </t>
  </si>
  <si>
    <t>Certificado Secretaría Ayunt. con evolución población censada en los últimos años según datos INE-IECA</t>
  </si>
  <si>
    <t>Certificado municipal según datos INE-IECA</t>
  </si>
  <si>
    <t>Memoria descriptiva, facturas, prueba fotográfica, informe técnico acreditativo de obtención de RRR</t>
  </si>
  <si>
    <t>Memoria descriptiva, facturas, pruebas fotográficas, informe técnico</t>
  </si>
  <si>
    <t>Memoria descriptiva, pruebas fotográficas, difusión audiovisual</t>
  </si>
  <si>
    <t>Según Memoria Descriptiva, amparada en la EDLL</t>
  </si>
  <si>
    <t>Según Memoria Descriptiva, amparada en la EDLL, Certificaciones de los regímenes de calidad</t>
  </si>
  <si>
    <t>Memoria justificativa</t>
  </si>
  <si>
    <t>Memoria descriptiva, fundamentada en la EDLL</t>
  </si>
  <si>
    <t>1. ÁMBITO TERRITORIAL: Ver hoja anexa: AT.3_Población_ZRL</t>
  </si>
  <si>
    <t>2. CALIDAD DE LA OPERACIÓN. Ver hoja anexa: CO.1_Necesidades_Priorizadas</t>
  </si>
  <si>
    <r>
      <t xml:space="preserve">Según Memoria Descriptiva, amparada en la Estrategia de Desarrollo Local LEADER Comarca Vega - Sierra Elvira  (en adelante </t>
    </r>
    <r>
      <rPr>
        <b/>
        <sz val="10.5"/>
        <color rgb="FF000000"/>
        <rFont val="Arial Narrow"/>
        <family val="2"/>
      </rPr>
      <t>EDLL)</t>
    </r>
    <r>
      <rPr>
        <sz val="10.5"/>
        <color indexed="8"/>
        <rFont val="Arial Narrow"/>
        <family val="2"/>
      </rPr>
      <t xml:space="preserve">. </t>
    </r>
  </si>
  <si>
    <t>LÍNEA DE AYUDAS 3. CONSERVACIÓN DEL MEDIO RURAL, MEJORA DE LA CALIDAD DE VIDA Y APOYO AL DESARROLLO SOCIAL Y SOSTENIBLE:  PATRIMONIO, EQUIPAMIENTOS E INFRAESTRUCTURAS PÚBLICAS (Proyectos NO PRODUCTIVOS)</t>
  </si>
  <si>
    <t>Tipologías de operaciones subvencionables LÍNEA DE AYUDAS Nº 3</t>
  </si>
  <si>
    <t>CRITERIOS Y SUBCRITERIOS DE SELECCIÓN  Proyectos NO PRODUCTIVOS</t>
  </si>
  <si>
    <r>
      <t>NPL10:</t>
    </r>
    <r>
      <rPr>
        <sz val="11"/>
        <color rgb="FF000000"/>
        <rFont val="Arial Narrow"/>
        <family val="2"/>
      </rPr>
      <t xml:space="preserve"> Impulso de las infraestructuras y tecnologías para el uso de recursos energéticos renovables o mejora de la eficiencia energética</t>
    </r>
  </si>
  <si>
    <t>9. DESARROLLO RURAL INCLUSIVO</t>
  </si>
  <si>
    <t>DRI.2</t>
  </si>
  <si>
    <t>Condicionalidad social</t>
  </si>
  <si>
    <t>DRI.2.1</t>
  </si>
  <si>
    <t>La operación se lleva a cabo por una entidad con certificado de buenas prácticas sociales, o que lo obtendrá gracias a la operación.</t>
  </si>
  <si>
    <t>DRI.2.2</t>
  </si>
  <si>
    <t>La operación favorece la instalación en el territorio de empresas de inserción social inscritas en el Registro competente</t>
  </si>
  <si>
    <t>DRI.3</t>
  </si>
  <si>
    <t>Características adaptativas de las estructuras</t>
  </si>
  <si>
    <t>Documentación aportada</t>
  </si>
  <si>
    <t>DRI.3.1</t>
  </si>
  <si>
    <t>Las instalaciones y los procesos de la entidad solicitante están adaptados a las posibles limitaciones de la población con discapacidad, o lo estarán gracias a la operación, siempre que supere o mejore los requisitos mínimos establecidos en la normativa sectorial vigente</t>
  </si>
  <si>
    <t>DRI.3.2</t>
  </si>
  <si>
    <t>El personal de la entidad solicitante cuenta con formación en materia de atención a colectivos vulnerables de población en riesgo de exclusión social o lo tendrá gracias a la operación</t>
  </si>
  <si>
    <t>DRI.3.3</t>
  </si>
  <si>
    <t>La operación responde a una o más necesidades especificas en materia de atención a población en riesgo de exclusión social identificadas en la EDL.</t>
  </si>
  <si>
    <t>Cursos orientados a jóvenes para aumentar sus competencias y empleabilidad</t>
  </si>
  <si>
    <t>JR.3.1</t>
  </si>
  <si>
    <t>JR.3.2</t>
  </si>
  <si>
    <t>JR.3.3</t>
  </si>
  <si>
    <t>JR.3.4</t>
  </si>
  <si>
    <t>JR.3.7</t>
  </si>
  <si>
    <t>JR.3.8</t>
  </si>
  <si>
    <t>Operación promovida por entidades con participación en ciclos formativos de FP Dual, o convenios de prácticas oficiales para población joven</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</si>
  <si>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</si>
  <si>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Sensibilización o formación versada en las posibilidades de contribución de la población juvenil  al desarrollo local</t>
  </si>
  <si>
    <t>Creación o fomento de empresas que, diversificando su actividad, generen productos o servicios dirigidos a la población juvenil</t>
  </si>
  <si>
    <t>La operación responde a una o más necesidades especificas en materia de juventud identificadas en la EDL (*)</t>
  </si>
  <si>
    <t>IG 2.3</t>
  </si>
  <si>
    <r>
      <t xml:space="preserve">DOCUMENTACIÓN ACREDITATIVA para JUSTIFICACIÓN DE CRITERIOS en el trámite de </t>
    </r>
    <r>
      <rPr>
        <b/>
        <sz val="14"/>
        <color rgb="FF002060"/>
        <rFont val="Arial Narrow"/>
        <family val="2"/>
      </rPr>
      <t>SOLICITUD DE PAGO</t>
    </r>
  </si>
  <si>
    <r>
      <t xml:space="preserve">DOCUMENTACIÓN ACREDITATIVA para JUSTIFICACIÓN DE CRITERIOS en el trámite de </t>
    </r>
    <r>
      <rPr>
        <b/>
        <sz val="14"/>
        <color theme="1"/>
        <rFont val="Arial Narrow"/>
        <family val="2"/>
      </rPr>
      <t>SOLICITUD DE AYUDA</t>
    </r>
  </si>
  <si>
    <t>Según Memoria Descriptiva, amparada en la EDLL. Cuando proceda, se aportará informes, ictámentes o certificado emitidos por las entidades, autoridades o administracions competentes, que acrediten las acciones dirigidas.</t>
  </si>
  <si>
    <t>Certificado expedido por Ayuntamiento tomando como referencia datos INE.</t>
  </si>
  <si>
    <t xml:space="preserve">  Certificado expedido por Ayuntamiento tomando como referencia datos INE (último año publicado) </t>
  </si>
  <si>
    <t xml:space="preserve">Certificado expedido por Ayuntamiento tomando como referencia datos INE (último año publicado) </t>
  </si>
  <si>
    <t>Memoria descriptiva.</t>
  </si>
  <si>
    <t>Factura, ficha técnica o certificado del fabricante con detalle de los equipos y procesos implementados, Informe o certificado de persona competente donde se fundamenta el porcentaje de reducción en emisión a la cúpula celeste del haz de luz</t>
  </si>
  <si>
    <t>Informe emitido por proyectista o funcionario municipal con las características de la instalación.</t>
  </si>
  <si>
    <t>Informe emitido por proyectista o funcionario municipal con las medidas adoptadas en materia movilidad sostenible, proyecto.</t>
  </si>
  <si>
    <t>Factura de adquisición del vehículo con marca, modelo, emisiones, etc, ficha técnica del vehículo, etiqueta DGT, pruebas fotográficas.</t>
  </si>
  <si>
    <t>Certificado emitido por organismo de control autorizado (OCA) de la homologación de la instalación (ITC BT-52).</t>
  </si>
  <si>
    <t>Certificado de la dirección de obra y/o funcionario técnico, con las medidas ejecutadas en materia de movilidad sostenible, certificaciones de obra.</t>
  </si>
  <si>
    <t>Informe emitido por profesional competente o funcionario municipal con las competencias adecuadas con el objetivos de las actuaciones así como las características o prestaciones de la actuación.</t>
  </si>
  <si>
    <t>Certificaciones de obra, acta de recepción de obras, pruebas fotográficas.En el caso de fomentos de acciones colectivas de voluntariado para campañas de basuraleza se aportará material divulgativo o cualquier otro medio que verifique la actuación desarrollada.</t>
  </si>
  <si>
    <t>Certificado de marca en excelencia en igualdad (JA) o distintivo de “Igualdad de Empresa” (Ministerio de Igualdad).</t>
  </si>
  <si>
    <t>Protocolo o procedimiento escrito y en acuerdo con la relación laboral de puestos de trabajo, donde queden plasmadas expresamente medidas de acción positiva frente a la segregación vertical y horizontal, medidas de corresponsabilidad (conciliación de la vida personal, familiar y laboral para toda la plantilla, medidas dirigidas a hombres para el fomento de la corresponsabilidad en el trabajo de cuidados, medidas específicas de equiparación salarial entre trabajos de igual valor).</t>
  </si>
  <si>
    <t>Convenio de cesión de uso en su caso. Proyecto, certificación de obras, acta de recepción de obras, en su caso. Reportaje fotográfico.</t>
  </si>
  <si>
    <t>Certificado emitido por el organizador con detalle de contenido, materias, circunstancias de tiempo y lugar, difusión, asistentes. Reportaje fotográfico.</t>
  </si>
  <si>
    <t>Certificado emitido por el organizador con detalle de contenido, materias, circunstancias de tiempo y lugar, difusión, asistentes, y reportaje fotográfico.</t>
  </si>
  <si>
    <t>Reportaje fotográfico</t>
  </si>
  <si>
    <t>Certificado emitido por entidades certificadoras reconocidas por ENAC.
La certificación se ceñirá, al menos, a la actividad de la operación subvencionada</t>
  </si>
  <si>
    <t>Acreditación de la obtención del certificado. Certificado emitido por entidades certificadoras reconocidas por ENAC.
La certificación se ceñirá, al menos, a la actividad de la operación subvencionada.</t>
  </si>
  <si>
    <t>Certificado inscripción en el registro de empresas de inserción de Andalucía.
La vigencia de dicha inscripción deberá abarcar desde el momento de la solicitud de ayuda hasta la finalización del periodo de compromiso de mantenimiento de la inversión.</t>
  </si>
  <si>
    <t>Comprobar vigencia Certificado inscripción Registro de empresas de inserción social de Andalucía, y que dicha vigencia abarca hasta la finalización del periodo de compromiso del mantenimiento de la inversión.</t>
  </si>
  <si>
    <t>Certificaciones de obra, acta de recepción de obra, reportaje fotográfico. Acompañado de un informe emitido por Dirección de Obra que acredite que las actuaciones efectuadas superan lo mínimo establecido por la normativa vigente. El informe deberá especificar la norma de referencia, elementos que superan el umbral mínimo y la justificación técnica y/o fotográfica de dicha mejora.</t>
  </si>
  <si>
    <t>Memoria justificativa, Certificado acreditativo de la formación impartida en la materia.</t>
  </si>
  <si>
    <t>Informe emitido por entidad o administración competente (Delegación Territorial) de que las acciones ejecutas se catalogan como medidas de atención a población en riesgo de exclusión social.</t>
  </si>
  <si>
    <t>Memoria justificativa de la necesidad a la que responde y contemplada en la EDLL (última vigente)</t>
  </si>
  <si>
    <t>Memoria descriptiva con información de la formación, Certificado acreditativo de la formación, o en su caso, declaración responsable del compromiso de su obtención. La formación solo será exigible para el personal directamente relacionado con la operación subvencionada.</t>
  </si>
  <si>
    <t>Memoria descriptiva, detallando la pertinencia de dicha formación, la necesidad y los beneficios directos que su realización tendrá para la juventud, así como aportar detalle del programa formativo, memoria descriptiva actividades+temario justificativo</t>
  </si>
  <si>
    <t>Informe o certificado emitido por entidad que imparte los cursos con detalle de contenido, personas asistentes, circunstancias de lugar y tiempo. Otra justificación genérica de los cursos como listado de asistentes, con DNI y edad de los participantes, programa del curso, reportaje fotográfico, etc.</t>
  </si>
  <si>
    <t>Convenio de colaboración suscrito entre el centro docente y la empresa o entidad, conforme a lo establecido en el articulo 31 del Real Decreto 1529/2012, de 8 de noviembre y al articulo 49 de la Ley 40/2015, de 1 de octubre, de Régimen Jurídico del Sector Público.</t>
  </si>
  <si>
    <t>Memoria acreditativa de la ejecución</t>
  </si>
  <si>
    <t>Certificado oficial de la titulación obtenida, certificado alta en RETA, contrato de trabajo debidamente registrado en servicio de empleo e informe de vida laboral.</t>
  </si>
  <si>
    <t>Memoria descriptiva</t>
  </si>
  <si>
    <t>Memoria descriptiva, detallando la pertinencia de dicha sensibilización o formación, programa formativo y temario justificativo, en caso de acciones formativas.</t>
  </si>
  <si>
    <t>Informe o certificado emitido por entidad que imparte los cursos con detalle de contenido, personas asistentes, circunstancias de lugar y tiempo.
Otra justificación genérica de los cursos como listado de asistentes, programa del curso, reportaje fotográfico, etc.</t>
  </si>
  <si>
    <t>Memoria justificativa, fundamentada en EDLL (criterio NO DIFERIDO)</t>
  </si>
  <si>
    <t>Copia de folletos, campañas publicitarias en prensa, radio, enlaces a web, programa de jornadas, conferencias, simpósium, o cualquier otro evento de fomento y difusión.
A su vez se realizará reportaje fotográfico del evento.</t>
  </si>
  <si>
    <t>Memoria justificativa, con descripción de la cartera de Servicios</t>
  </si>
  <si>
    <t>Certificado alta en IAE, certificado alta en CNAE, descripción cartera de servicios. en la que quede reflejada la cuidadosa selección del servicio o producto ofertado que sea de reconocido interés por parte de la población joven (RRSS, Actividades deportivas, ocio digital….etc. Al menos una de las lineas de negocio de la entidad solicitante debe tener como público objetivo a los jóvenes rurales.</t>
  </si>
  <si>
    <t>Informe emitido por el organismo municipal que corresponda (Ayuntamiento) que acredite la puesta en valor de la infraestructura, equipamiento y/o elemento del patrimonio natural, monumental, arquitectónico o artístico para su posterior uso.</t>
  </si>
  <si>
    <t>certificaciones de obra, acta de recepción de obras, en caso de impliquen obras.
Ficha técnica de equipos y maquinaria en caso que impliquen la adquisiciones de bienes muebles.
En actuaciones de formación, difusión o sensibilización, se aportará copia de folletos, campañas publicitarias en prensa, radio, enlaces a web, programa de jornadas, conferencias, simpósium, o cualquier otro evento de fomento y difusión. Se realizará reportaje fotográfico del evento.</t>
  </si>
  <si>
    <t>Copia de folletos, campañas publicitarias en prensa, radio, enlaces a web, programa de jornadas, conferencias, simpósium, o cualquier otro evento de fomento y difusión.
A su vez se realizará reportaje fotográfico del evento. Respaldo mediante estudios académicos suscritos,por profesores, historiadores, ensayos o Reportajes periodísticos que los avalen</t>
  </si>
  <si>
    <t>Dependiendo de la acción sobre el patrimonio que contemple la EDL, se solicitarán: certificaciones de obra, facturas, cualquier documento acreditativo de la celebración de cursos, jornadas, etc. Reportajes periodísticos que los avalen.</t>
  </si>
  <si>
    <t>Acuerdo de integración en vigor, estatutos de la asociación, entidad o estructura donde acredite que entre sus fines están alguno/s de los objetivos transversales de la EDL (última vigente), certificado de estar al corriente de las cuotas económicas.</t>
  </si>
  <si>
    <t>Acuerdo de integración en vigor estatutos de la asociación, entidad o estructura donde acredite que entre sus objetivos está la promoción del desarrollo rural o el impulso del desarrollo endógeno de la ZRL, certificado de estar al corriente de las cuotas económicas.</t>
  </si>
  <si>
    <t>14. SERVICIOS A LA POBLACIÓN</t>
  </si>
  <si>
    <t>Informe emitido por el organismo municipal que corresponda (Ayuntamiento) que acredite que el servicio, la infraestructura o el equipamiento tienen la consideración de básicos para la población.</t>
  </si>
  <si>
    <t>Memoria descriptiva, justificativa de la necesidad a la que responde y contemplada en la EDL.</t>
  </si>
  <si>
    <t>Certificaciones de obra, acta de recepción de obras, en caso de impliquen obras.
Ficha técnica de equipos y maquinaria en caso que impliquen la adquisiciones de bienes muebles.</t>
  </si>
  <si>
    <t>Informe emitido por entidad o administración competente de que acciones ejecutas se catalogan como medidas que promueven el cuidado y la calidad de vida de personas mayores de 65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</si>
</sst>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3">
    <font>
      <sz val="11"/>
      <color indexed="8"/>
      <name val="Liberation Sans1"/>
      <family val="2"/>
    </font>
    <font>
      <b/>
      <sz val="10"/>
      <color indexed="8"/>
      <name val="Liberation Sans1"/>
      <family val="2"/>
    </font>
    <font>
      <sz val="10"/>
      <color indexed="9"/>
      <name val="Liberation Sans1"/>
      <family val="2"/>
    </font>
    <font>
      <sz val="10"/>
      <color indexed="16"/>
      <name val="Liberation Sans1"/>
      <family val="2"/>
    </font>
    <font>
      <b/>
      <sz val="10"/>
      <color indexed="9"/>
      <name val="Liberation Sans1"/>
      <family val="2"/>
    </font>
    <font>
      <i/>
      <sz val="10"/>
      <color indexed="23"/>
      <name val="Liberation Sans1"/>
      <family val="2"/>
    </font>
    <font>
      <sz val="10"/>
      <color indexed="17"/>
      <name val="Liberation Sans1"/>
      <family val="2"/>
    </font>
    <font>
      <b/>
      <sz val="24"/>
      <color indexed="8"/>
      <name val="Liberation Sans1"/>
      <family val="2"/>
    </font>
    <font>
      <sz val="18"/>
      <color indexed="8"/>
      <name val="Liberation Sans1"/>
      <family val="2"/>
    </font>
    <font>
      <sz val="12"/>
      <color indexed="8"/>
      <name val="Liberation Sans1"/>
      <family val="2"/>
    </font>
    <font>
      <u/>
      <sz val="10"/>
      <color indexed="12"/>
      <name val="Liberation Sans1"/>
      <family val="2"/>
    </font>
    <font>
      <sz val="10"/>
      <color indexed="19"/>
      <name val="Liberation Sans1"/>
      <family val="2"/>
    </font>
    <font>
      <sz val="10"/>
      <color indexed="63"/>
      <name val="Liberation Sans1"/>
      <family val="2"/>
    </font>
    <font>
      <sz val="11"/>
      <color indexed="8"/>
      <name val="Liberation Sans1"/>
      <family val="2"/>
    </font>
    <font>
      <sz val="10"/>
      <color rgb="FF000000"/>
      <name val="Arial"/>
      <family val="2"/>
      <charset val="1"/>
    </font>
    <font>
      <b/>
      <sz val="11"/>
      <color rgb="FF000000"/>
      <name val="Arial Narrow"/>
      <family val="2"/>
    </font>
    <font>
      <b/>
      <sz val="11"/>
      <color theme="1"/>
      <name val="Arial Narrow"/>
      <family val="2"/>
    </font>
    <font>
      <sz val="11"/>
      <color indexed="8"/>
      <name val="Arial Narrow"/>
      <family val="2"/>
    </font>
    <font>
      <sz val="11"/>
      <color rgb="FF000000"/>
      <name val="Arial Narrow"/>
      <family val="2"/>
    </font>
    <font>
      <b/>
      <sz val="10.5"/>
      <color rgb="FF000000"/>
      <name val="Arial Narrow"/>
      <family val="2"/>
    </font>
    <font>
      <sz val="10.5"/>
      <color rgb="FF000000"/>
      <name val="Arial Narrow"/>
      <family val="2"/>
    </font>
    <font>
      <b/>
      <sz val="11"/>
      <color indexed="8"/>
      <name val="Arial Narrow"/>
      <family val="2"/>
    </font>
    <font>
      <b/>
      <sz val="12"/>
      <color indexed="8"/>
      <name val="Arial Narrow"/>
      <family val="2"/>
    </font>
    <font>
      <sz val="12"/>
      <color indexed="8"/>
      <name val="Arial Narrow"/>
      <family val="2"/>
    </font>
    <font>
      <b/>
      <sz val="11"/>
      <color rgb="FF002060"/>
      <name val="Arial Narrow"/>
      <family val="2"/>
    </font>
    <font>
      <sz val="10.5"/>
      <color indexed="8"/>
      <name val="Arial Narrow"/>
      <family val="2"/>
    </font>
    <font>
      <b/>
      <sz val="10.5"/>
      <color indexed="8"/>
      <name val="Arial Narrow"/>
      <family val="2"/>
    </font>
    <font>
      <b/>
      <sz val="10.5"/>
      <color rgb="FF002060"/>
      <name val="Arial Narrow"/>
      <family val="2"/>
    </font>
    <font>
      <b/>
      <sz val="10.5"/>
      <name val="Arial Narrow"/>
      <family val="2"/>
    </font>
    <font>
      <sz val="10.5"/>
      <name val="Arial Narrow"/>
      <family val="2"/>
    </font>
    <font>
      <b/>
      <sz val="14"/>
      <color indexed="8"/>
      <name val="Arial Narrow"/>
      <family val="2"/>
    </font>
    <font>
      <i/>
      <sz val="10.5"/>
      <color indexed="8"/>
      <name val="Arial Narrow"/>
      <family val="2"/>
    </font>
    <font>
      <b/>
      <sz val="12"/>
      <color rgb="FF000000"/>
      <name val="Arial Narrow"/>
      <family val="2"/>
    </font>
    <font>
      <sz val="10"/>
      <color indexed="8"/>
      <name val="Arial"/>
      <family val="2"/>
    </font>
    <font>
      <sz val="11"/>
      <color indexed="8"/>
      <name val="Aptos Narrow"/>
      <family val="2"/>
      <scheme val="minor"/>
    </font>
    <font>
      <sz val="10.5"/>
      <color indexed="63"/>
      <name val="Arial Narrow"/>
      <family val="2"/>
    </font>
    <font>
      <b/>
      <sz val="10.5"/>
      <color indexed="63"/>
      <name val="Arial Narrow"/>
      <family val="2"/>
    </font>
    <font>
      <b/>
      <sz val="10.5"/>
      <color theme="1"/>
      <name val="Arial Narrow"/>
      <family val="2"/>
    </font>
    <font>
      <sz val="10.5"/>
      <color theme="1"/>
      <name val="Arial Narrow"/>
      <family val="2"/>
    </font>
    <font>
      <sz val="12"/>
      <color rgb="FF002060"/>
      <name val="Arial Narrow"/>
      <family val="2"/>
    </font>
    <font>
      <b/>
      <sz val="14"/>
      <color rgb="FF002060"/>
      <name val="Arial Narrow"/>
      <family val="2"/>
    </font>
    <font>
      <sz val="12"/>
      <color theme="1"/>
      <name val="Arial Narrow"/>
      <family val="2"/>
    </font>
    <font>
      <b/>
      <sz val="14"/>
      <color theme="1"/>
      <name val="Arial Narrow"/>
      <family val="2"/>
    </font>
  </fonts>
  <fills count="38">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31"/>
      </patternFill>
    </fill>
    <fill>
      <patternFill patternType="solid">
        <fgColor indexed="16"/>
        <bgColor indexed="60"/>
      </patternFill>
    </fill>
    <fill>
      <patternFill patternType="solid">
        <fgColor indexed="42"/>
        <bgColor indexed="41"/>
      </patternFill>
    </fill>
    <fill>
      <patternFill patternType="solid">
        <fgColor indexed="26"/>
        <bgColor indexed="9"/>
      </patternFill>
    </fill>
    <fill>
      <patternFill patternType="solid">
        <fgColor indexed="9"/>
        <bgColor indexed="27"/>
      </patternFill>
    </fill>
    <fill>
      <patternFill patternType="solid">
        <fgColor theme="2"/>
        <bgColor indexed="31"/>
      </patternFill>
    </fill>
    <fill>
      <patternFill patternType="solid">
        <fgColor theme="2"/>
        <bgColor indexed="22"/>
      </patternFill>
    </fill>
    <fill>
      <patternFill patternType="solid">
        <fgColor theme="2"/>
        <bgColor indexed="64"/>
      </patternFill>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theme="5" tint="0.39997558519241921"/>
        <bgColor indexed="64"/>
      </patternFill>
    </fill>
    <fill>
      <patternFill patternType="solid">
        <fgColor rgb="FFC0C0C0"/>
        <bgColor rgb="FFCCCCFF"/>
      </patternFill>
    </fill>
    <fill>
      <patternFill patternType="solid">
        <fgColor rgb="FFFFFFFF"/>
        <bgColor rgb="FFFFFFCC"/>
      </patternFill>
    </fill>
    <fill>
      <patternFill patternType="solid">
        <fgColor theme="9" tint="0.59999389629810485"/>
        <bgColor rgb="FFFFFF00"/>
      </patternFill>
    </fill>
    <fill>
      <patternFill patternType="solid">
        <fgColor theme="9" tint="0.59999389629810485"/>
        <bgColor indexed="64"/>
      </patternFill>
    </fill>
    <fill>
      <patternFill patternType="solid">
        <fgColor theme="4" tint="0.59999389629810485"/>
        <bgColor rgb="FFFFFF00"/>
      </patternFill>
    </fill>
    <fill>
      <patternFill patternType="solid">
        <fgColor theme="4" tint="0.59999389629810485"/>
        <bgColor indexed="64"/>
      </patternFill>
    </fill>
    <fill>
      <patternFill patternType="solid">
        <fgColor rgb="FFFFFF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5" tint="0.79998168889431442"/>
        <bgColor indexed="9"/>
      </patternFill>
    </fill>
    <fill>
      <patternFill patternType="solid">
        <fgColor theme="5" tint="0.79998168889431442"/>
        <bgColor indexed="22"/>
      </patternFill>
    </fill>
    <fill>
      <patternFill patternType="solid">
        <fgColor theme="5" tint="0.59999389629810485"/>
        <bgColor indexed="64"/>
      </patternFill>
    </fill>
    <fill>
      <patternFill patternType="solid">
        <fgColor rgb="FFFFC000"/>
        <bgColor indexed="64"/>
      </patternFill>
    </fill>
    <fill>
      <patternFill patternType="solid">
        <fgColor rgb="FF89BEBA"/>
      </patternFill>
    </fill>
    <fill>
      <patternFill patternType="solid">
        <fgColor theme="8" tint="0.79998168889431442"/>
        <bgColor indexed="31"/>
      </patternFill>
    </fill>
    <fill>
      <patternFill patternType="solid">
        <fgColor theme="8" tint="0.79998168889431442"/>
        <bgColor indexed="64"/>
      </patternFill>
    </fill>
    <fill>
      <patternFill patternType="solid">
        <fgColor rgb="FFFFCC66"/>
        <bgColor indexed="64"/>
      </patternFill>
    </fill>
    <fill>
      <patternFill patternType="solid">
        <fgColor theme="0" tint="-4.9989318521683403E-2"/>
        <bgColor indexed="31"/>
      </patternFill>
    </fill>
    <fill>
      <patternFill patternType="solid">
        <fgColor theme="0"/>
        <bgColor indexed="31"/>
      </patternFill>
    </fill>
    <fill>
      <patternFill patternType="solid">
        <fgColor rgb="FFFFFF00"/>
        <bgColor indexed="64"/>
      </patternFill>
    </fill>
  </fills>
  <borders count="24">
    <border>
      <left/>
      <right/>
      <top/>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thin">
        <color indexed="64"/>
      </bottom>
      <diagonal/>
    </border>
    <border>
      <left style="thin">
        <color indexed="64"/>
      </left>
      <right/>
      <top/>
      <bottom style="hair">
        <color indexed="8"/>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top style="medium">
        <color rgb="FFFFFFFF"/>
      </top>
      <bottom/>
      <diagonal/>
    </border>
    <border>
      <left/>
      <right style="medium">
        <color rgb="FFFFFFFF"/>
      </right>
      <top style="medium">
        <color rgb="FFFFFFFF"/>
      </top>
      <bottom/>
      <diagonal/>
    </border>
    <border>
      <left style="thin">
        <color rgb="FFC55A11"/>
      </left>
      <right style="thin">
        <color rgb="FFC55A11"/>
      </right>
      <top/>
      <bottom style="thin">
        <color rgb="FFC55A11"/>
      </bottom>
      <diagonal/>
    </border>
    <border>
      <left style="thin">
        <color rgb="FFC55A11"/>
      </left>
      <right style="thin">
        <color rgb="FFC55A11"/>
      </right>
      <top style="thin">
        <color rgb="FFC55A11"/>
      </top>
      <bottom style="thin">
        <color rgb="FFC55A11"/>
      </bottom>
      <diagonal/>
    </border>
    <border>
      <left style="thin">
        <color rgb="FFC55A11"/>
      </left>
      <right style="thin">
        <color rgb="FFC55A11"/>
      </right>
      <top style="thin">
        <color rgb="FFC55A11"/>
      </top>
      <bottom/>
      <diagonal/>
    </border>
    <border>
      <left style="thin">
        <color theme="5"/>
      </left>
      <right style="thin">
        <color rgb="FFC55A11"/>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s>
  <cellStyleXfs count="22">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8" borderId="1" applyProtection="0"/>
    <xf numFmtId="0" fontId="13" fillId="0" borderId="0" applyBorder="0" applyProtection="0"/>
    <xf numFmtId="0" fontId="13" fillId="0" borderId="0" applyBorder="0" applyProtection="0"/>
    <xf numFmtId="0" fontId="3" fillId="0" borderId="0" applyBorder="0" applyProtection="0"/>
    <xf numFmtId="43" fontId="13" fillId="0" borderId="0" applyFont="0" applyFill="0" applyBorder="0" applyAlignment="0" applyProtection="0"/>
    <xf numFmtId="0" fontId="14" fillId="0" borderId="0"/>
    <xf numFmtId="0" fontId="14" fillId="0" borderId="0"/>
    <xf numFmtId="0" fontId="34" fillId="0" borderId="0"/>
  </cellStyleXfs>
  <cellXfs count="242">
    <xf numFmtId="0" fontId="0" fillId="0" borderId="0" xfId="0"/>
    <xf numFmtId="0" fontId="17" fillId="0" borderId="0" xfId="0" applyFont="1"/>
    <xf numFmtId="0" fontId="15" fillId="17" borderId="2" xfId="19" applyFont="1" applyFill="1" applyBorder="1" applyAlignment="1">
      <alignment horizontal="center" vertical="center" wrapText="1"/>
    </xf>
    <xf numFmtId="0" fontId="18" fillId="18" borderId="2" xfId="20" applyFont="1" applyFill="1" applyBorder="1" applyAlignment="1">
      <alignment wrapText="1"/>
    </xf>
    <xf numFmtId="3" fontId="18" fillId="18" borderId="2" xfId="20" applyNumberFormat="1" applyFont="1" applyFill="1" applyBorder="1" applyAlignment="1">
      <alignment horizontal="right" wrapText="1"/>
    </xf>
    <xf numFmtId="0" fontId="17" fillId="0" borderId="2" xfId="0" applyFont="1" applyBorder="1"/>
    <xf numFmtId="0" fontId="15" fillId="19" borderId="2" xfId="20" applyFont="1" applyFill="1" applyBorder="1" applyAlignment="1">
      <alignment horizontal="left" vertical="center" wrapText="1"/>
    </xf>
    <xf numFmtId="3" fontId="16" fillId="20" borderId="2" xfId="0" applyNumberFormat="1" applyFont="1" applyFill="1" applyBorder="1" applyAlignment="1">
      <alignment horizontal="right" vertical="center" wrapText="1"/>
    </xf>
    <xf numFmtId="0" fontId="15" fillId="21" borderId="2" xfId="20" applyFont="1" applyFill="1" applyBorder="1" applyAlignment="1">
      <alignment horizontal="left" vertical="center" wrapText="1"/>
    </xf>
    <xf numFmtId="3" fontId="16" fillId="22" borderId="2" xfId="0" applyNumberFormat="1" applyFont="1" applyFill="1" applyBorder="1" applyAlignment="1">
      <alignment horizontal="right" vertical="center" wrapText="1"/>
    </xf>
    <xf numFmtId="3" fontId="18" fillId="18" borderId="0" xfId="20" applyNumberFormat="1" applyFont="1" applyFill="1" applyAlignment="1">
      <alignment horizontal="right" wrapText="1"/>
    </xf>
    <xf numFmtId="0" fontId="17" fillId="0" borderId="2" xfId="0" applyFont="1" applyBorder="1" applyAlignment="1">
      <alignment horizontal="center" wrapText="1"/>
    </xf>
    <xf numFmtId="43" fontId="17" fillId="0" borderId="2" xfId="18" applyFont="1" applyBorder="1"/>
    <xf numFmtId="0" fontId="23" fillId="0" borderId="0" xfId="0" applyFont="1" applyAlignment="1">
      <alignment vertical="center"/>
    </xf>
    <xf numFmtId="0" fontId="22" fillId="16" borderId="6" xfId="0" applyFont="1" applyFill="1" applyBorder="1" applyAlignment="1">
      <alignment vertical="center" wrapText="1"/>
    </xf>
    <xf numFmtId="0" fontId="21" fillId="25" borderId="2" xfId="0" applyFont="1" applyFill="1" applyBorder="1" applyAlignment="1">
      <alignment horizontal="justify" vertical="center"/>
    </xf>
    <xf numFmtId="0" fontId="25" fillId="0" borderId="0" xfId="0" applyFont="1"/>
    <xf numFmtId="0" fontId="25" fillId="0" borderId="0" xfId="0" applyFont="1" applyAlignment="1">
      <alignment horizontal="left"/>
    </xf>
    <xf numFmtId="0" fontId="25" fillId="0" borderId="0" xfId="0" applyFont="1" applyAlignment="1">
      <alignment horizontal="center"/>
    </xf>
    <xf numFmtId="0" fontId="25" fillId="0" borderId="0" xfId="0" applyFont="1" applyAlignment="1">
      <alignment vertical="center" wrapText="1"/>
    </xf>
    <xf numFmtId="0" fontId="26" fillId="11" borderId="2" xfId="0" applyFont="1" applyFill="1" applyBorder="1" applyAlignment="1">
      <alignment horizontal="justify" vertical="center" wrapText="1"/>
    </xf>
    <xf numFmtId="0" fontId="26"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justify" vertical="center" wrapText="1"/>
    </xf>
    <xf numFmtId="0" fontId="25" fillId="0" borderId="2" xfId="0" applyFont="1" applyBorder="1" applyAlignment="1">
      <alignment horizontal="center" vertical="center" wrapText="1"/>
    </xf>
    <xf numFmtId="0" fontId="26" fillId="10" borderId="2" xfId="0" applyFont="1" applyFill="1" applyBorder="1" applyAlignment="1">
      <alignment vertical="center" wrapText="1"/>
    </xf>
    <xf numFmtId="0" fontId="26" fillId="11" borderId="2" xfId="0" applyFont="1" applyFill="1" applyBorder="1" applyAlignment="1">
      <alignment horizontal="left" vertical="center" wrapText="1"/>
    </xf>
    <xf numFmtId="0" fontId="25" fillId="0" borderId="0" xfId="0" applyFont="1" applyAlignment="1">
      <alignment vertical="center"/>
    </xf>
    <xf numFmtId="0" fontId="25" fillId="0" borderId="4" xfId="0" applyFont="1" applyBorder="1" applyAlignment="1">
      <alignment horizontal="justify" vertical="center" wrapText="1"/>
    </xf>
    <xf numFmtId="0" fontId="25" fillId="0" borderId="2" xfId="0" applyFont="1" applyBorder="1" applyAlignment="1">
      <alignment horizontal="center" vertical="center"/>
    </xf>
    <xf numFmtId="0" fontId="25" fillId="9" borderId="2" xfId="0" applyFont="1" applyFill="1" applyBorder="1" applyAlignment="1">
      <alignment horizontal="center" vertical="center"/>
    </xf>
    <xf numFmtId="0" fontId="25" fillId="0" borderId="2" xfId="0" applyFont="1" applyBorder="1" applyAlignment="1">
      <alignment vertical="center"/>
    </xf>
    <xf numFmtId="0" fontId="25" fillId="0" borderId="2" xfId="0" applyFont="1" applyBorder="1" applyAlignment="1">
      <alignment horizontal="left" vertical="center"/>
    </xf>
    <xf numFmtId="0" fontId="25" fillId="0" borderId="5" xfId="0" applyFont="1" applyBorder="1" applyAlignment="1">
      <alignment horizontal="center" vertical="center"/>
    </xf>
    <xf numFmtId="0" fontId="25" fillId="0" borderId="2" xfId="0" applyFont="1" applyBorder="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vertical="center" wrapText="1"/>
    </xf>
    <xf numFmtId="0" fontId="25" fillId="0" borderId="0" xfId="0" applyFont="1" applyAlignment="1">
      <alignment horizontal="justify" vertical="center"/>
    </xf>
    <xf numFmtId="0" fontId="26" fillId="0" borderId="0" xfId="0" applyFont="1" applyAlignment="1">
      <alignment vertical="center" wrapText="1"/>
    </xf>
    <xf numFmtId="0" fontId="26" fillId="11" borderId="9" xfId="0" applyFont="1" applyFill="1" applyBorder="1" applyAlignment="1">
      <alignment vertical="center" wrapText="1"/>
    </xf>
    <xf numFmtId="0" fontId="26" fillId="10" borderId="9" xfId="0" applyFont="1" applyFill="1" applyBorder="1" applyAlignment="1">
      <alignment vertical="center" wrapText="1"/>
    </xf>
    <xf numFmtId="0" fontId="26" fillId="10" borderId="4" xfId="0" applyFont="1" applyFill="1" applyBorder="1" applyAlignment="1">
      <alignment vertical="center" wrapText="1"/>
    </xf>
    <xf numFmtId="0" fontId="26" fillId="10" borderId="9" xfId="0" applyFont="1" applyFill="1" applyBorder="1" applyAlignment="1">
      <alignment vertical="center"/>
    </xf>
    <xf numFmtId="0" fontId="25" fillId="13" borderId="2" xfId="0" applyFont="1" applyFill="1" applyBorder="1" applyAlignment="1">
      <alignment horizontal="center" vertical="center"/>
    </xf>
    <xf numFmtId="0" fontId="20" fillId="23" borderId="2" xfId="0" applyFont="1" applyFill="1" applyBorder="1" applyAlignment="1">
      <alignment horizontal="center" vertical="center" wrapText="1"/>
    </xf>
    <xf numFmtId="0" fontId="25" fillId="0" borderId="2" xfId="0" applyFont="1" applyBorder="1" applyAlignment="1">
      <alignment horizontal="justify" vertical="center"/>
    </xf>
    <xf numFmtId="0" fontId="26" fillId="0" borderId="0" xfId="0" applyFont="1" applyAlignment="1">
      <alignment horizontal="left" vertical="center"/>
    </xf>
    <xf numFmtId="0" fontId="26" fillId="10" borderId="2" xfId="0" applyFont="1" applyFill="1" applyBorder="1" applyAlignment="1">
      <alignment vertical="center"/>
    </xf>
    <xf numFmtId="0" fontId="26" fillId="11" borderId="2" xfId="0" applyFont="1" applyFill="1" applyBorder="1" applyAlignment="1">
      <alignment horizontal="centerContinuous" vertical="center"/>
    </xf>
    <xf numFmtId="0" fontId="17" fillId="0" borderId="0" xfId="0" applyFont="1" applyAlignment="1">
      <alignment vertical="center" wrapText="1"/>
    </xf>
    <xf numFmtId="0" fontId="25" fillId="0" borderId="0" xfId="0" applyFont="1" applyAlignment="1">
      <alignment horizontal="center" vertical="center" wrapText="1"/>
    </xf>
    <xf numFmtId="0" fontId="26" fillId="16" borderId="9" xfId="0" applyFont="1" applyFill="1" applyBorder="1" applyAlignment="1">
      <alignment horizontal="center" vertical="center" wrapText="1"/>
    </xf>
    <xf numFmtId="0" fontId="26" fillId="16" borderId="6" xfId="0" applyFont="1" applyFill="1" applyBorder="1" applyAlignment="1">
      <alignment horizontal="center" vertical="center" wrapText="1"/>
    </xf>
    <xf numFmtId="0" fontId="26" fillId="16" borderId="8"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5" fillId="15" borderId="2" xfId="0" applyFont="1" applyFill="1" applyBorder="1"/>
    <xf numFmtId="0" fontId="25" fillId="15" borderId="2" xfId="0" applyFont="1" applyFill="1" applyBorder="1" applyAlignment="1">
      <alignment vertical="center"/>
    </xf>
    <xf numFmtId="0" fontId="25" fillId="15" borderId="0" xfId="0" applyFont="1" applyFill="1" applyAlignment="1">
      <alignment vertical="center"/>
    </xf>
    <xf numFmtId="0" fontId="25" fillId="15" borderId="9" xfId="0" applyFont="1" applyFill="1" applyBorder="1" applyAlignment="1">
      <alignment vertical="center"/>
    </xf>
    <xf numFmtId="0" fontId="26" fillId="16" borderId="2" xfId="0" applyFont="1" applyFill="1" applyBorder="1" applyAlignment="1">
      <alignment horizontal="center" vertical="center"/>
    </xf>
    <xf numFmtId="0" fontId="26" fillId="25" borderId="2" xfId="0" applyFont="1" applyFill="1" applyBorder="1" applyAlignment="1">
      <alignment horizontal="center" vertical="center" wrapText="1"/>
    </xf>
    <xf numFmtId="0" fontId="26" fillId="25" borderId="2" xfId="0" applyFont="1" applyFill="1" applyBorder="1" applyAlignment="1">
      <alignment horizontal="center" vertical="center"/>
    </xf>
    <xf numFmtId="0" fontId="27" fillId="25" borderId="9" xfId="0" applyFont="1" applyFill="1" applyBorder="1" applyAlignment="1">
      <alignment vertical="center"/>
    </xf>
    <xf numFmtId="0" fontId="26" fillId="28" borderId="2" xfId="0" applyFont="1" applyFill="1" applyBorder="1" applyAlignment="1">
      <alignment horizontal="center" vertical="center" wrapText="1"/>
    </xf>
    <xf numFmtId="0" fontId="27" fillId="25" borderId="2" xfId="0" applyFont="1" applyFill="1" applyBorder="1" applyAlignment="1">
      <alignment horizontal="justify" vertical="center"/>
    </xf>
    <xf numFmtId="0" fontId="26" fillId="27" borderId="2" xfId="0" applyFont="1" applyFill="1" applyBorder="1" applyAlignment="1">
      <alignment horizontal="center" vertical="center" wrapText="1"/>
    </xf>
    <xf numFmtId="0" fontId="27" fillId="25" borderId="4" xfId="0" applyFont="1" applyFill="1" applyBorder="1" applyAlignment="1">
      <alignment horizontal="center" vertical="center"/>
    </xf>
    <xf numFmtId="0" fontId="26" fillId="11" borderId="10" xfId="0" applyFont="1" applyFill="1" applyBorder="1" applyAlignment="1">
      <alignment horizontal="centerContinuous" vertical="center"/>
    </xf>
    <xf numFmtId="0" fontId="25" fillId="0" borderId="3" xfId="0" applyFont="1" applyBorder="1" applyAlignment="1">
      <alignment horizontal="center" vertical="center"/>
    </xf>
    <xf numFmtId="0" fontId="17" fillId="0" borderId="0" xfId="0" applyFont="1" applyAlignment="1">
      <alignment vertical="center"/>
    </xf>
    <xf numFmtId="0" fontId="18" fillId="23" borderId="2" xfId="0" applyFont="1" applyFill="1" applyBorder="1" applyAlignment="1">
      <alignment horizontal="center" vertical="center" wrapText="1"/>
    </xf>
    <xf numFmtId="0" fontId="18" fillId="23" borderId="2" xfId="0" applyFont="1" applyFill="1" applyBorder="1" applyAlignment="1">
      <alignment horizontal="justify" vertical="center" wrapText="1"/>
    </xf>
    <xf numFmtId="0" fontId="15" fillId="29" borderId="2" xfId="0" applyFont="1" applyFill="1" applyBorder="1" applyAlignment="1">
      <alignment horizontal="center" vertical="center" wrapText="1"/>
    </xf>
    <xf numFmtId="0" fontId="23" fillId="0" borderId="0" xfId="0" applyFont="1"/>
    <xf numFmtId="0" fontId="25" fillId="0" borderId="2" xfId="0" applyFont="1" applyBorder="1" applyAlignment="1" applyProtection="1">
      <alignment vertical="center" wrapText="1"/>
      <protection locked="0"/>
    </xf>
    <xf numFmtId="0" fontId="26" fillId="10" borderId="2"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33" fillId="0" borderId="0" xfId="0" applyFont="1"/>
    <xf numFmtId="0" fontId="26" fillId="0" borderId="0" xfId="0" applyFont="1" applyAlignment="1">
      <alignment horizontal="center" vertical="center" wrapText="1"/>
    </xf>
    <xf numFmtId="0" fontId="26" fillId="30" borderId="2" xfId="0" applyFont="1" applyFill="1" applyBorder="1" applyAlignment="1">
      <alignment vertical="center" wrapText="1"/>
    </xf>
    <xf numFmtId="0" fontId="25" fillId="0" borderId="12" xfId="21" applyFont="1" applyBorder="1" applyAlignment="1">
      <alignment vertical="center" wrapText="1"/>
    </xf>
    <xf numFmtId="0" fontId="26" fillId="0" borderId="12" xfId="21" applyFont="1" applyBorder="1" applyAlignment="1">
      <alignment horizontal="center" vertical="center" wrapText="1"/>
    </xf>
    <xf numFmtId="0" fontId="25" fillId="0" borderId="12" xfId="21" applyFont="1" applyBorder="1" applyAlignment="1">
      <alignment horizontal="center" vertical="center" wrapText="1"/>
    </xf>
    <xf numFmtId="0" fontId="26" fillId="0" borderId="0" xfId="0" applyFont="1" applyAlignment="1">
      <alignment horizontal="center" wrapText="1"/>
    </xf>
    <xf numFmtId="0" fontId="25" fillId="0" borderId="13" xfId="21" applyFont="1" applyBorder="1"/>
    <xf numFmtId="0" fontId="26" fillId="0" borderId="13" xfId="21" applyFont="1" applyBorder="1" applyAlignment="1">
      <alignment horizontal="center"/>
    </xf>
    <xf numFmtId="0" fontId="25" fillId="0" borderId="13" xfId="21" applyFont="1" applyBorder="1" applyAlignment="1">
      <alignment horizontal="center"/>
    </xf>
    <xf numFmtId="0" fontId="26" fillId="0" borderId="13" xfId="21" applyFont="1" applyBorder="1" applyAlignment="1">
      <alignment horizontal="left"/>
    </xf>
    <xf numFmtId="3" fontId="25" fillId="0" borderId="13" xfId="21" applyNumberFormat="1" applyFont="1" applyBorder="1" applyAlignment="1">
      <alignment horizontal="right"/>
    </xf>
    <xf numFmtId="3" fontId="25" fillId="0" borderId="13" xfId="0" applyNumberFormat="1" applyFont="1" applyBorder="1" applyAlignment="1">
      <alignment horizontal="right"/>
    </xf>
    <xf numFmtId="3" fontId="26" fillId="0" borderId="0" xfId="0" applyNumberFormat="1" applyFont="1"/>
    <xf numFmtId="0" fontId="26" fillId="31" borderId="2" xfId="21" applyFont="1" applyFill="1" applyBorder="1" applyAlignment="1">
      <alignment vertical="center"/>
    </xf>
    <xf numFmtId="0" fontId="25" fillId="0" borderId="12" xfId="21" applyFont="1" applyBorder="1"/>
    <xf numFmtId="0" fontId="26" fillId="0" borderId="12" xfId="21" applyFont="1" applyBorder="1" applyAlignment="1">
      <alignment horizontal="center"/>
    </xf>
    <xf numFmtId="0" fontId="25" fillId="0" borderId="12" xfId="21" applyFont="1" applyBorder="1" applyAlignment="1">
      <alignment horizontal="center"/>
    </xf>
    <xf numFmtId="0" fontId="26" fillId="26" borderId="6" xfId="21" applyFont="1" applyFill="1" applyBorder="1" applyAlignment="1">
      <alignment vertical="center"/>
    </xf>
    <xf numFmtId="0" fontId="26" fillId="0" borderId="0" xfId="21" applyFont="1" applyAlignment="1">
      <alignment vertical="center"/>
    </xf>
    <xf numFmtId="0" fontId="26" fillId="0" borderId="0" xfId="21" applyFont="1" applyAlignment="1">
      <alignment horizontal="center" vertical="center"/>
    </xf>
    <xf numFmtId="0" fontId="26" fillId="0" borderId="0" xfId="21" applyFont="1" applyAlignment="1">
      <alignment horizontal="center"/>
    </xf>
    <xf numFmtId="0" fontId="26" fillId="0" borderId="14" xfId="21" applyFont="1" applyBorder="1" applyAlignment="1">
      <alignment horizontal="center"/>
    </xf>
    <xf numFmtId="3" fontId="25" fillId="0" borderId="0" xfId="21" applyNumberFormat="1" applyFont="1" applyAlignment="1">
      <alignment horizontal="right"/>
    </xf>
    <xf numFmtId="3" fontId="25" fillId="0" borderId="15" xfId="0" applyNumberFormat="1" applyFont="1" applyBorder="1" applyAlignment="1">
      <alignment horizontal="right"/>
    </xf>
    <xf numFmtId="3" fontId="25" fillId="0" borderId="0" xfId="0" applyNumberFormat="1" applyFont="1"/>
    <xf numFmtId="3" fontId="26" fillId="24" borderId="0" xfId="0" applyNumberFormat="1" applyFont="1" applyFill="1"/>
    <xf numFmtId="0" fontId="26" fillId="32" borderId="2" xfId="0" applyFont="1" applyFill="1" applyBorder="1" applyAlignment="1">
      <alignment horizontal="center" vertical="center" wrapText="1"/>
    </xf>
    <xf numFmtId="0" fontId="26" fillId="33" borderId="2" xfId="0" applyFont="1" applyFill="1" applyBorder="1" applyAlignment="1">
      <alignment horizontal="left" vertical="center" wrapText="1"/>
    </xf>
    <xf numFmtId="0" fontId="33" fillId="0" borderId="0" xfId="0" applyFont="1" applyAlignment="1">
      <alignment vertical="center" wrapText="1"/>
    </xf>
    <xf numFmtId="0" fontId="35" fillId="0" borderId="0" xfId="0" applyFont="1"/>
    <xf numFmtId="0" fontId="36" fillId="0" borderId="2" xfId="0" applyFont="1" applyBorder="1" applyAlignment="1">
      <alignment vertical="center" wrapText="1"/>
    </xf>
    <xf numFmtId="0" fontId="36"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36" fillId="0" borderId="5" xfId="0" applyFont="1" applyBorder="1"/>
    <xf numFmtId="164" fontId="25" fillId="0" borderId="2" xfId="0" applyNumberFormat="1" applyFont="1" applyBorder="1" applyAlignment="1">
      <alignment horizontal="center"/>
    </xf>
    <xf numFmtId="2" fontId="25" fillId="0" borderId="0" xfId="0" applyNumberFormat="1" applyFont="1"/>
    <xf numFmtId="0" fontId="36" fillId="0" borderId="2" xfId="0" applyFont="1" applyBorder="1"/>
    <xf numFmtId="2" fontId="26" fillId="33" borderId="0" xfId="0" applyNumberFormat="1" applyFont="1" applyFill="1"/>
    <xf numFmtId="2" fontId="33" fillId="0" borderId="0" xfId="0" applyNumberFormat="1" applyFont="1"/>
    <xf numFmtId="164" fontId="25" fillId="0" borderId="2" xfId="0" applyNumberFormat="1" applyFont="1" applyBorder="1"/>
    <xf numFmtId="0" fontId="26" fillId="0" borderId="2" xfId="0" applyFont="1" applyBorder="1" applyAlignment="1">
      <alignment horizontal="center"/>
    </xf>
    <xf numFmtId="164" fontId="25" fillId="0" borderId="0" xfId="0" applyNumberFormat="1" applyFont="1"/>
    <xf numFmtId="0" fontId="28" fillId="30" borderId="2" xfId="0" applyFont="1" applyFill="1" applyBorder="1" applyAlignment="1">
      <alignment horizontal="center" vertical="center"/>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30" borderId="2" xfId="0" applyFont="1" applyFill="1" applyBorder="1"/>
    <xf numFmtId="0" fontId="29" fillId="0" borderId="0" xfId="0" applyFont="1"/>
    <xf numFmtId="0" fontId="37" fillId="0" borderId="18" xfId="0" applyFont="1" applyBorder="1" applyAlignment="1">
      <alignment vertical="center"/>
    </xf>
    <xf numFmtId="3" fontId="38" fillId="0" borderId="18" xfId="0" applyNumberFormat="1" applyFont="1" applyBorder="1" applyAlignment="1">
      <alignment horizontal="center" vertical="center"/>
    </xf>
    <xf numFmtId="0" fontId="37" fillId="0" borderId="19" xfId="0" applyFont="1" applyBorder="1" applyAlignment="1">
      <alignment vertical="center"/>
    </xf>
    <xf numFmtId="3" fontId="38" fillId="0" borderId="19" xfId="0" applyNumberFormat="1" applyFont="1" applyBorder="1" applyAlignment="1">
      <alignment horizontal="center" vertical="center"/>
    </xf>
    <xf numFmtId="0" fontId="38" fillId="34" borderId="19" xfId="0" applyFont="1" applyFill="1" applyBorder="1" applyAlignment="1">
      <alignment horizontal="center" vertical="center"/>
    </xf>
    <xf numFmtId="0" fontId="38" fillId="15" borderId="19" xfId="0" applyFont="1" applyFill="1" applyBorder="1" applyAlignment="1">
      <alignment horizontal="center" vertical="center"/>
    </xf>
    <xf numFmtId="0" fontId="37" fillId="0" borderId="20" xfId="0" applyFont="1" applyBorder="1" applyAlignment="1">
      <alignment vertical="center"/>
    </xf>
    <xf numFmtId="3" fontId="38" fillId="0" borderId="20" xfId="0" applyNumberFormat="1" applyFont="1" applyBorder="1" applyAlignment="1">
      <alignment horizontal="center" vertical="center"/>
    </xf>
    <xf numFmtId="0" fontId="37" fillId="0" borderId="21" xfId="0" applyFont="1" applyBorder="1" applyAlignment="1">
      <alignment vertical="center" wrapText="1"/>
    </xf>
    <xf numFmtId="3" fontId="26" fillId="0" borderId="19" xfId="0" applyNumberFormat="1" applyFont="1" applyBorder="1" applyAlignment="1">
      <alignment horizontal="center"/>
    </xf>
    <xf numFmtId="49" fontId="25" fillId="15" borderId="2" xfId="0" applyNumberFormat="1" applyFont="1" applyFill="1" applyBorder="1" applyAlignment="1">
      <alignment horizontal="left" vertical="center" wrapText="1"/>
    </xf>
    <xf numFmtId="0" fontId="25" fillId="15" borderId="2" xfId="0" applyFont="1" applyFill="1" applyBorder="1" applyAlignment="1">
      <alignment vertical="center" wrapText="1"/>
    </xf>
    <xf numFmtId="49" fontId="25" fillId="15" borderId="2" xfId="0" applyNumberFormat="1" applyFont="1" applyFill="1" applyBorder="1" applyAlignment="1">
      <alignment vertical="center" wrapText="1"/>
    </xf>
    <xf numFmtId="49" fontId="25" fillId="15" borderId="2" xfId="0" applyNumberFormat="1" applyFont="1" applyFill="1" applyBorder="1" applyAlignment="1">
      <alignment vertical="center"/>
    </xf>
    <xf numFmtId="0" fontId="25" fillId="0" borderId="2" xfId="0" applyFont="1" applyBorder="1" applyAlignment="1" applyProtection="1">
      <alignment horizontal="left" vertical="center" wrapText="1"/>
      <protection locked="0"/>
    </xf>
    <xf numFmtId="0" fontId="26" fillId="16" borderId="2" xfId="0" applyFont="1" applyFill="1" applyBorder="1" applyAlignment="1">
      <alignment horizontal="left" vertical="center" wrapText="1"/>
    </xf>
    <xf numFmtId="0" fontId="26" fillId="16" borderId="2" xfId="0" applyFont="1" applyFill="1" applyBorder="1" applyAlignment="1">
      <alignment vertical="center" wrapText="1"/>
    </xf>
    <xf numFmtId="0" fontId="26" fillId="16" borderId="2" xfId="0" applyFont="1" applyFill="1" applyBorder="1" applyAlignment="1">
      <alignment vertical="center"/>
    </xf>
    <xf numFmtId="0" fontId="25" fillId="15" borderId="2" xfId="0" applyFont="1" applyFill="1" applyBorder="1" applyAlignment="1">
      <alignment horizontal="center" vertical="center"/>
    </xf>
    <xf numFmtId="0" fontId="25" fillId="0" borderId="4" xfId="0" applyFont="1" applyBorder="1" applyAlignment="1">
      <alignment horizontal="center" vertical="center"/>
    </xf>
    <xf numFmtId="0" fontId="26" fillId="25" borderId="9" xfId="0" applyFont="1" applyFill="1" applyBorder="1" applyAlignment="1">
      <alignment horizontal="center" vertical="center" wrapText="1"/>
    </xf>
    <xf numFmtId="0" fontId="26" fillId="25" borderId="2" xfId="0" applyFont="1" applyFill="1" applyBorder="1" applyAlignment="1">
      <alignment horizontal="left" vertical="center"/>
    </xf>
    <xf numFmtId="0" fontId="25" fillId="25" borderId="2" xfId="0" applyFont="1" applyFill="1" applyBorder="1" applyAlignment="1">
      <alignment horizontal="center" vertical="center"/>
    </xf>
    <xf numFmtId="0" fontId="26" fillId="36" borderId="2" xfId="0" applyFont="1" applyFill="1" applyBorder="1" applyAlignment="1">
      <alignment horizontal="center" vertical="center" wrapText="1"/>
    </xf>
    <xf numFmtId="0" fontId="26" fillId="15" borderId="2" xfId="0" applyFont="1" applyFill="1" applyBorder="1" applyAlignment="1">
      <alignment horizontal="center" vertical="center" wrapText="1"/>
    </xf>
    <xf numFmtId="0" fontId="26" fillId="15" borderId="0" xfId="0" applyFont="1" applyFill="1" applyAlignment="1">
      <alignment horizontal="center" vertical="center"/>
    </xf>
    <xf numFmtId="0" fontId="25" fillId="15" borderId="0" xfId="0" applyFont="1" applyFill="1" applyAlignment="1">
      <alignment horizontal="center" vertical="center"/>
    </xf>
    <xf numFmtId="0" fontId="30" fillId="15" borderId="0" xfId="0" applyFont="1" applyFill="1" applyAlignment="1">
      <alignment horizontal="center" vertical="center" wrapText="1"/>
    </xf>
    <xf numFmtId="0" fontId="25" fillId="15" borderId="0" xfId="0" applyFont="1" applyFill="1" applyAlignment="1">
      <alignment horizontal="center"/>
    </xf>
    <xf numFmtId="0" fontId="25" fillId="15" borderId="0" xfId="0" applyFont="1" applyFill="1"/>
    <xf numFmtId="0" fontId="17" fillId="15" borderId="0" xfId="0" applyFont="1" applyFill="1"/>
    <xf numFmtId="0" fontId="26" fillId="15" borderId="0" xfId="0" applyFont="1" applyFill="1" applyAlignment="1">
      <alignment horizontal="center" vertical="center" wrapText="1"/>
    </xf>
    <xf numFmtId="0" fontId="26" fillId="15" borderId="2" xfId="0" applyFont="1" applyFill="1" applyBorder="1" applyAlignment="1">
      <alignment horizontal="left" vertical="center" wrapText="1"/>
    </xf>
    <xf numFmtId="0" fontId="25" fillId="15" borderId="2" xfId="0" applyFont="1" applyFill="1" applyBorder="1" applyAlignment="1">
      <alignment horizontal="left" vertical="center" wrapText="1"/>
    </xf>
    <xf numFmtId="0" fontId="26" fillId="11" borderId="4" xfId="0" applyFont="1" applyFill="1" applyBorder="1" applyAlignment="1">
      <alignment vertical="center" wrapText="1"/>
    </xf>
    <xf numFmtId="0" fontId="26" fillId="11" borderId="11" xfId="0" applyFont="1" applyFill="1" applyBorder="1" applyAlignment="1">
      <alignment vertical="center" wrapText="1"/>
    </xf>
    <xf numFmtId="0" fontId="26" fillId="0" borderId="5" xfId="0" applyFont="1" applyBorder="1" applyAlignment="1">
      <alignment horizontal="center" vertical="center" wrapText="1"/>
    </xf>
    <xf numFmtId="0" fontId="25" fillId="0" borderId="5" xfId="0" applyFont="1" applyBorder="1" applyAlignment="1">
      <alignment horizontal="left" vertical="center" wrapText="1"/>
    </xf>
    <xf numFmtId="0" fontId="39" fillId="37" borderId="2" xfId="0" applyFont="1" applyFill="1" applyBorder="1" applyAlignment="1">
      <alignment horizontal="center" vertical="center"/>
    </xf>
    <xf numFmtId="0" fontId="41" fillId="14" borderId="2" xfId="0" applyFont="1" applyFill="1" applyBorder="1" applyAlignment="1">
      <alignment horizontal="center" vertical="center"/>
    </xf>
    <xf numFmtId="0" fontId="26" fillId="16" borderId="2" xfId="0" applyFont="1" applyFill="1" applyBorder="1" applyAlignment="1">
      <alignment horizontal="left" vertical="center"/>
    </xf>
    <xf numFmtId="0" fontId="26" fillId="25" borderId="2" xfId="0" applyFont="1" applyFill="1" applyBorder="1" applyAlignment="1">
      <alignment vertical="center"/>
    </xf>
    <xf numFmtId="0" fontId="26" fillId="25" borderId="2" xfId="0" applyFont="1" applyFill="1" applyBorder="1" applyAlignment="1">
      <alignment horizontal="left" vertical="center" wrapText="1"/>
    </xf>
    <xf numFmtId="0" fontId="26" fillId="25" borderId="2" xfId="0" applyFont="1" applyFill="1" applyBorder="1" applyAlignment="1">
      <alignment vertical="center" wrapText="1"/>
    </xf>
    <xf numFmtId="0" fontId="25" fillId="15" borderId="2" xfId="0" applyFont="1" applyFill="1" applyBorder="1" applyAlignment="1">
      <alignment horizontal="center" vertical="center"/>
    </xf>
    <xf numFmtId="0" fontId="25" fillId="15" borderId="6" xfId="0" applyFont="1" applyFill="1" applyBorder="1" applyAlignment="1">
      <alignment horizontal="center" vertical="center"/>
    </xf>
    <xf numFmtId="0" fontId="25" fillId="15" borderId="7" xfId="0" applyFont="1" applyFill="1" applyBorder="1" applyAlignment="1">
      <alignment horizontal="center" vertical="center"/>
    </xf>
    <xf numFmtId="0" fontId="25" fillId="15" borderId="5" xfId="0" applyFont="1" applyFill="1" applyBorder="1" applyAlignment="1">
      <alignment horizontal="center" vertical="center"/>
    </xf>
    <xf numFmtId="0" fontId="27" fillId="25" borderId="9" xfId="0" applyFont="1" applyFill="1" applyBorder="1" applyAlignment="1">
      <alignment vertical="center"/>
    </xf>
    <xf numFmtId="0" fontId="27" fillId="25" borderId="4" xfId="0" applyFont="1" applyFill="1" applyBorder="1" applyAlignment="1">
      <alignment vertical="center"/>
    </xf>
    <xf numFmtId="0" fontId="26" fillId="27" borderId="9" xfId="0" applyFont="1" applyFill="1" applyBorder="1" applyAlignment="1">
      <alignment horizontal="center" vertical="center" wrapText="1"/>
    </xf>
    <xf numFmtId="0" fontId="26" fillId="27" borderId="4" xfId="0" applyFont="1" applyFill="1" applyBorder="1" applyAlignment="1">
      <alignment horizontal="center" vertical="center" wrapText="1"/>
    </xf>
    <xf numFmtId="0" fontId="27" fillId="25" borderId="22" xfId="0" applyFont="1" applyFill="1" applyBorder="1" applyAlignment="1">
      <alignment vertical="center"/>
    </xf>
    <xf numFmtId="0" fontId="27" fillId="25" borderId="23" xfId="0" applyFont="1" applyFill="1" applyBorder="1" applyAlignment="1">
      <alignment vertical="center"/>
    </xf>
    <xf numFmtId="0" fontId="26" fillId="25" borderId="6" xfId="0" applyFont="1" applyFill="1" applyBorder="1" applyAlignment="1">
      <alignment horizontal="center" vertical="center" wrapText="1"/>
    </xf>
    <xf numFmtId="0" fontId="26" fillId="25" borderId="5" xfId="0" applyFont="1" applyFill="1" applyBorder="1" applyAlignment="1">
      <alignment horizontal="center" vertical="center" wrapText="1"/>
    </xf>
    <xf numFmtId="0" fontId="26" fillId="35" borderId="2" xfId="0" applyFont="1" applyFill="1" applyBorder="1" applyAlignment="1">
      <alignment vertical="center" wrapText="1"/>
    </xf>
    <xf numFmtId="0" fontId="26" fillId="10" borderId="9" xfId="0" applyFont="1" applyFill="1" applyBorder="1" applyAlignment="1">
      <alignment vertical="center" wrapText="1"/>
    </xf>
    <xf numFmtId="0" fontId="26" fillId="10" borderId="4" xfId="0" applyFont="1" applyFill="1" applyBorder="1" applyAlignment="1">
      <alignment vertical="center" wrapText="1"/>
    </xf>
    <xf numFmtId="0" fontId="26" fillId="10" borderId="2" xfId="0" applyFont="1" applyFill="1" applyBorder="1" applyAlignment="1">
      <alignment horizontal="center" vertical="center"/>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10" borderId="9" xfId="0" applyFont="1" applyFill="1" applyBorder="1" applyAlignment="1">
      <alignment horizontal="center" vertical="center"/>
    </xf>
    <xf numFmtId="0" fontId="26" fillId="10" borderId="4" xfId="0" applyFont="1" applyFill="1" applyBorder="1" applyAlignment="1">
      <alignment horizontal="center" vertical="center"/>
    </xf>
    <xf numFmtId="0" fontId="26" fillId="10" borderId="9"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28" fillId="27" borderId="9" xfId="0" applyFont="1" applyFill="1" applyBorder="1" applyAlignment="1">
      <alignment horizontal="center" vertical="center" wrapText="1"/>
    </xf>
    <xf numFmtId="0" fontId="28" fillId="27" borderId="4" xfId="0" applyFont="1" applyFill="1" applyBorder="1" applyAlignment="1">
      <alignment horizontal="center" vertical="center" wrapText="1"/>
    </xf>
    <xf numFmtId="0" fontId="27" fillId="25" borderId="9" xfId="0" applyFont="1" applyFill="1" applyBorder="1" applyAlignment="1">
      <alignment horizontal="left" vertical="center"/>
    </xf>
    <xf numFmtId="0" fontId="27" fillId="25" borderId="4" xfId="0" applyFont="1" applyFill="1" applyBorder="1" applyAlignment="1">
      <alignment horizontal="left" vertical="center"/>
    </xf>
    <xf numFmtId="0" fontId="26" fillId="15" borderId="2" xfId="0" applyFont="1" applyFill="1" applyBorder="1" applyAlignment="1">
      <alignment horizontal="center" vertical="center"/>
    </xf>
    <xf numFmtId="0" fontId="26" fillId="27" borderId="22" xfId="0" applyFont="1" applyFill="1" applyBorder="1" applyAlignment="1">
      <alignment horizontal="center" vertical="center" wrapText="1"/>
    </xf>
    <xf numFmtId="0" fontId="26" fillId="27" borderId="23" xfId="0" applyFont="1" applyFill="1" applyBorder="1" applyAlignment="1">
      <alignment horizontal="center" vertical="center" wrapText="1"/>
    </xf>
    <xf numFmtId="0" fontId="20" fillId="23" borderId="2" xfId="0" applyFont="1" applyFill="1" applyBorder="1" applyAlignment="1">
      <alignment horizontal="left" vertical="center" wrapText="1"/>
    </xf>
    <xf numFmtId="0" fontId="26" fillId="25" borderId="2" xfId="0" applyFont="1" applyFill="1" applyBorder="1" applyAlignment="1">
      <alignment horizontal="center" vertical="center" wrapText="1"/>
    </xf>
    <xf numFmtId="0" fontId="25" fillId="0" borderId="2" xfId="0" applyFont="1" applyBorder="1" applyAlignment="1">
      <alignment horizontal="center" vertical="center"/>
    </xf>
    <xf numFmtId="0" fontId="24" fillId="25" borderId="2" xfId="0" applyFont="1" applyFill="1" applyBorder="1" applyAlignment="1">
      <alignment horizontal="center" vertical="center"/>
    </xf>
    <xf numFmtId="0" fontId="30" fillId="25" borderId="2" xfId="0" applyFont="1" applyFill="1" applyBorder="1" applyAlignment="1">
      <alignment horizontal="center" vertical="center" wrapText="1"/>
    </xf>
    <xf numFmtId="0" fontId="21" fillId="15" borderId="2" xfId="0" applyFont="1" applyFill="1" applyBorder="1" applyAlignment="1">
      <alignment horizontal="center" vertical="center"/>
    </xf>
    <xf numFmtId="0" fontId="25" fillId="0" borderId="2" xfId="0" applyFont="1" applyBorder="1" applyAlignment="1">
      <alignment horizontal="center"/>
    </xf>
    <xf numFmtId="0" fontId="26" fillId="10" borderId="2" xfId="0" applyFont="1" applyFill="1" applyBorder="1" applyAlignment="1">
      <alignment horizontal="center" vertical="center" wrapText="1"/>
    </xf>
    <xf numFmtId="0" fontId="26" fillId="12" borderId="9"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6" fillId="12" borderId="9" xfId="0" applyFont="1" applyFill="1" applyBorder="1" applyAlignment="1">
      <alignment vertical="center" wrapText="1"/>
    </xf>
    <xf numFmtId="0" fontId="26" fillId="12" borderId="4" xfId="0" applyFont="1" applyFill="1" applyBorder="1" applyAlignment="1">
      <alignment vertical="center" wrapText="1"/>
    </xf>
    <xf numFmtId="0" fontId="32" fillId="29" borderId="2" xfId="0" applyFont="1" applyFill="1" applyBorder="1" applyAlignment="1">
      <alignment horizontal="center" vertical="center" wrapText="1"/>
    </xf>
    <xf numFmtId="0" fontId="30" fillId="16" borderId="2" xfId="0" applyFont="1" applyFill="1" applyBorder="1" applyAlignment="1">
      <alignment horizontal="center" vertical="center"/>
    </xf>
    <xf numFmtId="0" fontId="15" fillId="16" borderId="2" xfId="0" applyFont="1" applyFill="1" applyBorder="1" applyAlignment="1">
      <alignment horizontal="center" vertical="center"/>
    </xf>
    <xf numFmtId="0" fontId="26" fillId="31" borderId="9" xfId="21" applyFont="1" applyFill="1" applyBorder="1" applyAlignment="1">
      <alignment horizontal="left" vertical="center" wrapText="1"/>
    </xf>
    <xf numFmtId="0" fontId="26" fillId="31" borderId="11" xfId="21" applyFont="1" applyFill="1" applyBorder="1" applyAlignment="1">
      <alignment horizontal="left" vertical="center" wrapText="1"/>
    </xf>
    <xf numFmtId="0" fontId="26" fillId="31" borderId="4" xfId="21" applyFont="1" applyFill="1" applyBorder="1" applyAlignment="1">
      <alignment horizontal="left" vertical="center" wrapText="1"/>
    </xf>
    <xf numFmtId="0" fontId="26" fillId="12" borderId="11" xfId="0" applyFont="1" applyFill="1" applyBorder="1" applyAlignment="1">
      <alignment vertical="center" wrapText="1"/>
    </xf>
    <xf numFmtId="0" fontId="26" fillId="10" borderId="2" xfId="0" applyFont="1" applyFill="1" applyBorder="1" applyAlignment="1">
      <alignment vertical="center" wrapText="1"/>
    </xf>
    <xf numFmtId="0" fontId="25" fillId="0" borderId="2" xfId="0" applyFont="1" applyBorder="1" applyAlignment="1">
      <alignment vertical="center"/>
    </xf>
    <xf numFmtId="0" fontId="26" fillId="30" borderId="2" xfId="0" applyFont="1" applyFill="1" applyBorder="1" applyAlignment="1">
      <alignment vertical="center" wrapText="1"/>
    </xf>
    <xf numFmtId="0" fontId="26" fillId="30" borderId="2" xfId="0" applyFont="1" applyFill="1" applyBorder="1" applyAlignment="1">
      <alignment vertical="center"/>
    </xf>
    <xf numFmtId="0" fontId="26" fillId="30" borderId="0" xfId="21" applyFont="1" applyFill="1" applyAlignment="1">
      <alignment vertical="center" wrapText="1"/>
    </xf>
    <xf numFmtId="0" fontId="25" fillId="30" borderId="0" xfId="0" applyFont="1" applyFill="1" applyAlignment="1">
      <alignment vertical="center" wrapText="1"/>
    </xf>
    <xf numFmtId="0" fontId="26" fillId="31" borderId="2" xfId="21" applyFont="1" applyFill="1" applyBorder="1" applyAlignment="1">
      <alignment vertical="center" wrapText="1"/>
    </xf>
    <xf numFmtId="0" fontId="26" fillId="0" borderId="2" xfId="0" applyFont="1" applyBorder="1" applyAlignment="1">
      <alignment vertical="center" wrapText="1"/>
    </xf>
    <xf numFmtId="0" fontId="36" fillId="0" borderId="2" xfId="0" applyFont="1" applyBorder="1" applyAlignment="1">
      <alignment vertical="center" wrapText="1"/>
    </xf>
    <xf numFmtId="2" fontId="26" fillId="33" borderId="0" xfId="0" applyNumberFormat="1" applyFont="1" applyFill="1" applyAlignment="1">
      <alignment vertical="center" wrapText="1"/>
    </xf>
    <xf numFmtId="0" fontId="28" fillId="30" borderId="2" xfId="0" applyFont="1" applyFill="1" applyBorder="1" applyAlignment="1">
      <alignment horizontal="left" vertical="center" wrapText="1"/>
    </xf>
    <xf numFmtId="3" fontId="26" fillId="34" borderId="0" xfId="0" applyNumberFormat="1" applyFont="1" applyFill="1" applyAlignment="1">
      <alignment vertical="center" wrapText="1"/>
    </xf>
    <xf numFmtId="0" fontId="25" fillId="34" borderId="0" xfId="0" applyFont="1" applyFill="1" applyAlignment="1">
      <alignment vertical="center" wrapText="1"/>
    </xf>
    <xf numFmtId="0" fontId="26" fillId="26" borderId="6" xfId="21" applyFont="1" applyFill="1" applyBorder="1" applyAlignment="1">
      <alignment vertical="center" wrapText="1"/>
    </xf>
    <xf numFmtId="0" fontId="26" fillId="26" borderId="6" xfId="0" applyFont="1" applyFill="1" applyBorder="1" applyAlignment="1">
      <alignment vertical="center" wrapText="1"/>
    </xf>
    <xf numFmtId="3" fontId="26" fillId="24" borderId="0" xfId="0" applyNumberFormat="1" applyFont="1" applyFill="1" applyAlignment="1">
      <alignment vertical="center"/>
    </xf>
    <xf numFmtId="0" fontId="26" fillId="0" borderId="0" xfId="0" applyFont="1" applyAlignment="1">
      <alignment vertical="center"/>
    </xf>
    <xf numFmtId="0" fontId="26" fillId="32" borderId="2" xfId="0" applyFont="1" applyFill="1" applyBorder="1" applyAlignment="1">
      <alignment wrapText="1"/>
    </xf>
    <xf numFmtId="0" fontId="25" fillId="33" borderId="2" xfId="0" applyFont="1" applyFill="1" applyBorder="1"/>
    <xf numFmtId="0" fontId="26" fillId="33" borderId="2" xfId="0" applyFont="1" applyFill="1" applyBorder="1" applyAlignment="1">
      <alignment vertical="top" wrapText="1"/>
    </xf>
    <xf numFmtId="0" fontId="36" fillId="0" borderId="0" xfId="0" applyFont="1" applyAlignment="1">
      <alignment horizontal="center"/>
    </xf>
    <xf numFmtId="0" fontId="23" fillId="25" borderId="2" xfId="0" applyFont="1" applyFill="1" applyBorder="1" applyAlignment="1">
      <alignment horizontal="left" vertical="center" wrapText="1"/>
    </xf>
    <xf numFmtId="0" fontId="22" fillId="16" borderId="2" xfId="0" applyFont="1" applyFill="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cellXfs>
  <cellStyles count="22">
    <cellStyle name="Accent" xfId="1" xr:uid="{3F618282-AF66-470E-87F8-8DA22F0F8B06}"/>
    <cellStyle name="Accent 1" xfId="2" xr:uid="{563FEC17-422C-47E7-9270-48A95FD5A859}"/>
    <cellStyle name="Accent 2" xfId="3" xr:uid="{719AB126-F22F-40B1-BA5E-CF64919635CB}"/>
    <cellStyle name="Accent 3" xfId="4" xr:uid="{B56AEBE0-E216-40F9-A69C-99ADABAFE2AA}"/>
    <cellStyle name="Bad" xfId="5" xr:uid="{24DF58B7-EBCE-45FB-8B17-E58458B3CCE6}"/>
    <cellStyle name="Error" xfId="6" xr:uid="{55CADAEC-34D0-469F-924B-C09943BD0DDA}"/>
    <cellStyle name="Footnote" xfId="7" xr:uid="{C0E4F9CF-5692-4F49-BC63-43AC5DB71713}"/>
    <cellStyle name="Good" xfId="8" xr:uid="{3EC2CC9D-A20F-43D4-BB20-6809BA0780BF}"/>
    <cellStyle name="Heading" xfId="9" xr:uid="{237F5EFE-39F8-48F3-B2C5-F1C11562CC76}"/>
    <cellStyle name="Heading 1" xfId="10" xr:uid="{29297614-D169-4C2B-97E9-D2A08D0F6BA7}"/>
    <cellStyle name="Heading 2" xfId="11" xr:uid="{11A9EC31-CF57-47CD-B876-77530FBFF009}"/>
    <cellStyle name="Hyperlink" xfId="12" xr:uid="{12A9B1B5-B52B-4323-9A35-F7E85D613F54}"/>
    <cellStyle name="Millares" xfId="18" builtinId="3"/>
    <cellStyle name="Neutral" xfId="13" builtinId="28" customBuiltin="1"/>
    <cellStyle name="Normal" xfId="0" builtinId="0"/>
    <cellStyle name="Normal 2" xfId="21" xr:uid="{F8102DBE-A8CA-4261-B300-CD2F7F046FC5}"/>
    <cellStyle name="Normal_Hoja1" xfId="19" xr:uid="{FDBC2EB9-2F25-4673-AE45-D196A5157786}"/>
    <cellStyle name="Normal_Hoja3" xfId="20" xr:uid="{2345E1C3-7FD4-445D-A504-29C86D832A60}"/>
    <cellStyle name="Note" xfId="14" xr:uid="{98A9AE1F-C1A3-4EA0-B377-7E310E6073A9}"/>
    <cellStyle name="Status" xfId="15" xr:uid="{DDE1424F-D3FB-4CCA-88F1-04B556F44293}"/>
    <cellStyle name="Text" xfId="16" xr:uid="{E6DCEB43-2DDE-48F9-B43A-AC013001CB2E}"/>
    <cellStyle name="Warning" xfId="17" xr:uid="{817D58C3-3085-450F-90C6-48A80EDE363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C1818"/>
      <rgbColor rgb="0000FF00"/>
      <rgbColor rgb="000000EE"/>
      <rgbColor rgb="00FFF200"/>
      <rgbColor rgb="00FF00FF"/>
      <rgbColor rgb="0000FFFF"/>
      <rgbColor rgb="00CC0000"/>
      <rgbColor rgb="00006600"/>
      <rgbColor rgb="00000080"/>
      <rgbColor rgb="00996600"/>
      <rgbColor rgb="00800080"/>
      <rgbColor rgb="00008080"/>
      <rgbColor rgb="00C0C0C0"/>
      <rgbColor rgb="00808080"/>
      <rgbColor rgb="009999FF"/>
      <rgbColor rgb="00D82D2D"/>
      <rgbColor rgb="00FFFFCC"/>
      <rgbColor rgb="00E7E6E6"/>
      <rgbColor rgb="00660066"/>
      <rgbColor rgb="00FF8080"/>
      <rgbColor rgb="000066CC"/>
      <rgbColor rgb="00DDDDDD"/>
      <rgbColor rgb="00000080"/>
      <rgbColor rgb="00FF00FF"/>
      <rgbColor rgb="00FFFF00"/>
      <rgbColor rgb="0000FFFF"/>
      <rgbColor rgb="00800080"/>
      <rgbColor rgb="00800000"/>
      <rgbColor rgb="00008080"/>
      <rgbColor rgb="000000FF"/>
      <rgbColor rgb="0000A0FC"/>
      <rgbColor rgb="00CCFFFF"/>
      <rgbColor rgb="00CCFFCC"/>
      <rgbColor rgb="00FFFF99"/>
      <rgbColor rgb="0099CCFF"/>
      <rgbColor rgb="00FF99CC"/>
      <rgbColor rgb="00CC99FF"/>
      <rgbColor rgb="00FFCCCC"/>
      <rgbColor rgb="003366FF"/>
      <rgbColor rgb="0033CCCC"/>
      <rgbColor rgb="0099CC00"/>
      <rgbColor rgb="00FFCC00"/>
      <rgbColor rgb="00FF9900"/>
      <rgbColor rgb="00E72715"/>
      <rgbColor rgb="00666699"/>
      <rgbColor rgb="00969696"/>
      <rgbColor rgb="00003366"/>
      <rgbColor rgb="00339966"/>
      <rgbColor rgb="00003300"/>
      <rgbColor rgb="00333300"/>
      <rgbColor rgb="00CE181E"/>
      <rgbColor rgb="00EE1A1A"/>
      <rgbColor rgb="00333399"/>
      <rgbColor rgb="00333333"/>
    </indexedColors>
    <mruColors>
      <color rgb="FFFFFFCC"/>
      <color rgb="FFE1FFE1"/>
      <color rgb="FFCCFFCC"/>
      <color rgb="FF69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126-DF5C-4663-A5BE-F66DD96AAF67}">
  <dimension ref="B1:C13"/>
  <sheetViews>
    <sheetView topLeftCell="A8" workbookViewId="0">
      <selection activeCell="C15" sqref="C15"/>
    </sheetView>
  </sheetViews>
  <sheetFormatPr baseColWidth="10" defaultRowHeight="16.5"/>
  <cols>
    <col min="1" max="1" width="11" style="69"/>
    <col min="2" max="2" width="20.25" style="69" customWidth="1"/>
    <col min="3" max="3" width="77.25" style="69" customWidth="1"/>
    <col min="4" max="16384" width="11" style="69"/>
  </cols>
  <sheetData>
    <row r="1" spans="2:3" ht="26.25" customHeight="1">
      <c r="B1" s="211" t="s">
        <v>279</v>
      </c>
      <c r="C1" s="211"/>
    </row>
    <row r="4" spans="2:3" ht="63" customHeight="1">
      <c r="B4" s="210" t="s">
        <v>278</v>
      </c>
      <c r="C4" s="210"/>
    </row>
    <row r="5" spans="2:3" ht="35.25" customHeight="1">
      <c r="B5" s="72" t="s">
        <v>203</v>
      </c>
      <c r="C5" s="72" t="s">
        <v>202</v>
      </c>
    </row>
    <row r="6" spans="2:3" ht="61.5" customHeight="1">
      <c r="B6" s="70" t="s">
        <v>204</v>
      </c>
      <c r="C6" s="71" t="s">
        <v>205</v>
      </c>
    </row>
    <row r="7" spans="2:3" ht="61.5" customHeight="1">
      <c r="B7" s="70" t="s">
        <v>204</v>
      </c>
      <c r="C7" s="71" t="s">
        <v>206</v>
      </c>
    </row>
    <row r="8" spans="2:3" ht="61.5" customHeight="1">
      <c r="B8" s="70" t="s">
        <v>204</v>
      </c>
      <c r="C8" s="71" t="s">
        <v>207</v>
      </c>
    </row>
    <row r="13" spans="2:3">
      <c r="C13" s="27"/>
    </row>
  </sheetData>
  <mergeCells count="2">
    <mergeCell ref="B4:C4"/>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1066-222A-466F-9EE7-F5FF5285F71C}">
  <dimension ref="B1:N104"/>
  <sheetViews>
    <sheetView tabSelected="1" topLeftCell="H93" workbookViewId="0">
      <selection activeCell="N104" sqref="N104"/>
    </sheetView>
  </sheetViews>
  <sheetFormatPr baseColWidth="10" defaultColWidth="12.75" defaultRowHeight="13.5"/>
  <cols>
    <col min="1" max="1" width="2.125" style="16" customWidth="1"/>
    <col min="2" max="2" width="3.125" style="16" customWidth="1"/>
    <col min="3" max="3" width="7.375" style="16" customWidth="1"/>
    <col min="4" max="4" width="104.25" style="37" customWidth="1"/>
    <col min="5" max="5" width="14.5" style="18" customWidth="1"/>
    <col min="6" max="6" width="13.75" style="18" customWidth="1"/>
    <col min="7" max="7" width="13" style="16" customWidth="1"/>
    <col min="8" max="8" width="22.5" style="16" customWidth="1"/>
    <col min="9" max="9" width="7.625" style="154" customWidth="1"/>
    <col min="10" max="10" width="6" style="16" customWidth="1"/>
    <col min="11" max="11" width="88.75" style="16" customWidth="1"/>
    <col min="12" max="12" width="6.875" style="16" customWidth="1"/>
    <col min="13" max="13" width="10" style="16" customWidth="1"/>
    <col min="14" max="14" width="86.875" style="16" customWidth="1"/>
    <col min="15" max="16384" width="12.75" style="16"/>
  </cols>
  <sheetData>
    <row r="1" spans="2:14" ht="63" customHeight="1">
      <c r="B1" s="202" t="s">
        <v>191</v>
      </c>
      <c r="C1" s="202"/>
      <c r="D1" s="202"/>
      <c r="E1" s="202"/>
      <c r="F1" s="202"/>
      <c r="G1" s="202"/>
      <c r="H1" s="202"/>
      <c r="I1" s="152"/>
    </row>
    <row r="2" spans="2:14" ht="30.75" customHeight="1">
      <c r="B2" s="203" t="s">
        <v>190</v>
      </c>
      <c r="C2" s="203"/>
      <c r="D2" s="203"/>
      <c r="E2" s="203"/>
      <c r="F2" s="199" t="s">
        <v>142</v>
      </c>
      <c r="G2" s="204"/>
      <c r="H2" s="204"/>
      <c r="I2" s="153"/>
    </row>
    <row r="3" spans="2:14" s="27" customFormat="1" ht="28.5" customHeight="1">
      <c r="B3" s="44" t="s">
        <v>192</v>
      </c>
      <c r="C3" s="198" t="s">
        <v>195</v>
      </c>
      <c r="D3" s="198"/>
      <c r="E3" s="198"/>
      <c r="F3" s="199"/>
      <c r="G3" s="204"/>
      <c r="H3" s="204"/>
      <c r="I3" s="153"/>
    </row>
    <row r="4" spans="2:14" s="27" customFormat="1" ht="23.25" customHeight="1">
      <c r="B4" s="44" t="s">
        <v>193</v>
      </c>
      <c r="C4" s="198" t="s">
        <v>196</v>
      </c>
      <c r="D4" s="198"/>
      <c r="E4" s="198"/>
      <c r="F4" s="199" t="s">
        <v>143</v>
      </c>
      <c r="G4" s="200"/>
      <c r="H4" s="200"/>
      <c r="I4" s="151"/>
    </row>
    <row r="5" spans="2:14" s="27" customFormat="1" ht="24.75" customHeight="1">
      <c r="B5" s="29" t="s">
        <v>194</v>
      </c>
      <c r="C5" s="198" t="s">
        <v>197</v>
      </c>
      <c r="D5" s="198"/>
      <c r="E5" s="198"/>
      <c r="F5" s="199"/>
      <c r="G5" s="200"/>
      <c r="H5" s="200"/>
      <c r="I5" s="151"/>
    </row>
    <row r="6" spans="2:14" ht="12.75" customHeight="1"/>
    <row r="7" spans="2:14">
      <c r="D7" s="46"/>
    </row>
    <row r="8" spans="2:14" s="1" customFormat="1" ht="30" customHeight="1">
      <c r="B8" s="201" t="s">
        <v>280</v>
      </c>
      <c r="C8" s="201"/>
      <c r="D8" s="201"/>
      <c r="E8" s="201"/>
      <c r="F8" s="201"/>
      <c r="G8" s="49"/>
      <c r="I8" s="155"/>
      <c r="J8" s="157" t="str">
        <f>+B9</f>
        <v>Código</v>
      </c>
      <c r="K8" s="164" t="s">
        <v>312</v>
      </c>
      <c r="M8" s="157" t="str">
        <f>+J8</f>
        <v>Código</v>
      </c>
      <c r="N8" s="163" t="s">
        <v>311</v>
      </c>
    </row>
    <row r="9" spans="2:14" ht="30.75" customHeight="1">
      <c r="B9" s="175" t="s">
        <v>0</v>
      </c>
      <c r="C9" s="176"/>
      <c r="D9" s="64" t="s">
        <v>145</v>
      </c>
      <c r="E9" s="65" t="s">
        <v>147</v>
      </c>
      <c r="F9" s="60" t="s">
        <v>139</v>
      </c>
      <c r="G9" s="51" t="s">
        <v>141</v>
      </c>
      <c r="H9" s="52" t="s">
        <v>144</v>
      </c>
      <c r="I9" s="156"/>
      <c r="J9" s="157" t="str">
        <f>+B10</f>
        <v>AT.3</v>
      </c>
      <c r="K9" s="140" t="s">
        <v>275</v>
      </c>
      <c r="M9" s="157" t="str">
        <f>+E10</f>
        <v>MÁXIMA</v>
      </c>
      <c r="N9" s="140" t="str">
        <f>+K9</f>
        <v>1. ÁMBITO TERRITORIAL: Ver hoja anexa: AT.3_Población_ZRL</v>
      </c>
    </row>
    <row r="10" spans="2:14" ht="19.5" customHeight="1">
      <c r="B10" s="189" t="s">
        <v>2</v>
      </c>
      <c r="C10" s="190"/>
      <c r="D10" s="20" t="s">
        <v>3</v>
      </c>
      <c r="E10" s="63" t="s">
        <v>200</v>
      </c>
      <c r="F10" s="60">
        <v>5</v>
      </c>
      <c r="G10" s="53">
        <f>+G11+G12</f>
        <v>0</v>
      </c>
      <c r="H10" s="195"/>
      <c r="I10" s="150"/>
      <c r="J10" s="157" t="str">
        <f>+B9</f>
        <v>Código</v>
      </c>
      <c r="K10" s="167" t="str">
        <f>+D10</f>
        <v>Población del núcleo donde se ejecutará la operación</v>
      </c>
      <c r="M10" s="157" t="str">
        <f>+E9</f>
        <v>TIPO</v>
      </c>
      <c r="N10" s="167" t="str">
        <f>+K10</f>
        <v>Población del núcleo donde se ejecutará la operación</v>
      </c>
    </row>
    <row r="11" spans="2:14" ht="28.5" customHeight="1">
      <c r="B11" s="21"/>
      <c r="C11" s="22" t="s">
        <v>4</v>
      </c>
      <c r="D11" s="23" t="s">
        <v>175</v>
      </c>
      <c r="E11" s="24" t="s">
        <v>1</v>
      </c>
      <c r="F11" s="24">
        <v>4</v>
      </c>
      <c r="G11" s="55"/>
      <c r="H11" s="195"/>
      <c r="I11" s="150"/>
      <c r="J11" s="158" t="str">
        <f>+C11</f>
        <v>AT.3.1</v>
      </c>
      <c r="K11" s="139" t="s">
        <v>212</v>
      </c>
      <c r="M11" s="158" t="str">
        <f>+J11</f>
        <v>AT.3.1</v>
      </c>
      <c r="N11" s="139" t="s">
        <v>212</v>
      </c>
    </row>
    <row r="12" spans="2:14" ht="30" customHeight="1">
      <c r="B12" s="21"/>
      <c r="C12" s="22" t="s">
        <v>5</v>
      </c>
      <c r="D12" s="23" t="s">
        <v>6</v>
      </c>
      <c r="E12" s="24" t="s">
        <v>1</v>
      </c>
      <c r="F12" s="24">
        <v>5</v>
      </c>
      <c r="G12" s="55"/>
      <c r="H12" s="195"/>
      <c r="I12" s="150"/>
      <c r="J12" s="158" t="str">
        <f>+C12</f>
        <v xml:space="preserve"> AT.3.2</v>
      </c>
      <c r="K12" s="139" t="s">
        <v>212</v>
      </c>
      <c r="M12" s="158" t="str">
        <f>+J12</f>
        <v xml:space="preserve"> AT.3.2</v>
      </c>
      <c r="N12" s="139" t="s">
        <v>212</v>
      </c>
    </row>
    <row r="13" spans="2:14" s="27" customFormat="1" ht="25.5" customHeight="1">
      <c r="B13" s="196" t="s">
        <v>0</v>
      </c>
      <c r="C13" s="197"/>
      <c r="D13" s="62" t="s">
        <v>146</v>
      </c>
      <c r="E13" s="66"/>
      <c r="F13" s="60" t="s">
        <v>139</v>
      </c>
      <c r="G13" s="51" t="s">
        <v>141</v>
      </c>
      <c r="H13" s="54" t="s">
        <v>144</v>
      </c>
      <c r="I13" s="156"/>
      <c r="J13" s="157" t="s">
        <v>0</v>
      </c>
      <c r="K13" s="141" t="s">
        <v>276</v>
      </c>
      <c r="M13" s="157" t="s">
        <v>0</v>
      </c>
      <c r="N13" s="141" t="s">
        <v>276</v>
      </c>
    </row>
    <row r="14" spans="2:14" s="27" customFormat="1" ht="15.75" customHeight="1">
      <c r="B14" s="39"/>
      <c r="C14" s="159" t="s">
        <v>8</v>
      </c>
      <c r="D14" s="160" t="s">
        <v>136</v>
      </c>
      <c r="E14" s="63" t="s">
        <v>200</v>
      </c>
      <c r="F14" s="61">
        <v>12</v>
      </c>
      <c r="G14" s="53">
        <f>+G15+G16+G17</f>
        <v>0</v>
      </c>
      <c r="H14" s="195"/>
      <c r="I14" s="150"/>
      <c r="J14" s="157" t="str">
        <f>+C14</f>
        <v>CO.1</v>
      </c>
      <c r="K14" s="168" t="str">
        <f>+D14</f>
        <v>CO.1. Resolución de las necesidades priorizadas detectadas en EDLL (*)</v>
      </c>
      <c r="M14" s="157" t="str">
        <f>+J14</f>
        <v>CO.1</v>
      </c>
      <c r="N14" s="168" t="str">
        <f>+K14</f>
        <v>CO.1. Resolución de las necesidades priorizadas detectadas en EDLL (*)</v>
      </c>
    </row>
    <row r="15" spans="2:14" s="27" customFormat="1" ht="31.5" customHeight="1">
      <c r="B15" s="161"/>
      <c r="C15" s="162" t="s">
        <v>9</v>
      </c>
      <c r="D15" s="28" t="s">
        <v>137</v>
      </c>
      <c r="E15" s="29" t="s">
        <v>1</v>
      </c>
      <c r="F15" s="30">
        <v>8</v>
      </c>
      <c r="G15" s="55"/>
      <c r="H15" s="195"/>
      <c r="I15" s="150"/>
      <c r="J15" s="158" t="str">
        <f>+C15</f>
        <v>CO.1.1</v>
      </c>
      <c r="K15" s="139" t="s">
        <v>277</v>
      </c>
      <c r="M15" s="158" t="str">
        <f>+J15</f>
        <v>CO.1.1</v>
      </c>
      <c r="N15" s="139" t="s">
        <v>277</v>
      </c>
    </row>
    <row r="16" spans="2:14" s="27" customFormat="1" ht="18.75" customHeight="1">
      <c r="B16" s="21"/>
      <c r="C16" s="22" t="s">
        <v>10</v>
      </c>
      <c r="D16" s="28" t="s">
        <v>11</v>
      </c>
      <c r="E16" s="29" t="s">
        <v>1</v>
      </c>
      <c r="F16" s="30">
        <v>10</v>
      </c>
      <c r="G16" s="55"/>
      <c r="H16" s="195"/>
      <c r="I16" s="150"/>
      <c r="J16" s="158" t="str">
        <f>+C16</f>
        <v>CO.1.2</v>
      </c>
      <c r="K16" s="139" t="s">
        <v>271</v>
      </c>
      <c r="M16" s="158" t="str">
        <f t="shared" ref="M16:M17" si="0">+J16</f>
        <v>CO.1.2</v>
      </c>
      <c r="N16" s="139" t="s">
        <v>271</v>
      </c>
    </row>
    <row r="17" spans="2:14" s="27" customFormat="1" ht="18.75" customHeight="1">
      <c r="B17" s="21"/>
      <c r="C17" s="22" t="s">
        <v>12</v>
      </c>
      <c r="D17" s="28" t="s">
        <v>138</v>
      </c>
      <c r="E17" s="29" t="s">
        <v>1</v>
      </c>
      <c r="F17" s="30">
        <v>12</v>
      </c>
      <c r="G17" s="56"/>
      <c r="H17" s="195"/>
      <c r="I17" s="150"/>
      <c r="J17" s="158" t="str">
        <f>+C17</f>
        <v>CO.1.3</v>
      </c>
      <c r="K17" s="139" t="s">
        <v>271</v>
      </c>
      <c r="M17" s="158" t="str">
        <f t="shared" si="0"/>
        <v>CO.1.3</v>
      </c>
      <c r="N17" s="139" t="s">
        <v>271</v>
      </c>
    </row>
    <row r="18" spans="2:14" s="27" customFormat="1" ht="42.75" customHeight="1">
      <c r="B18" s="175" t="s">
        <v>0</v>
      </c>
      <c r="C18" s="176"/>
      <c r="D18" s="193" t="s">
        <v>149</v>
      </c>
      <c r="E18" s="194"/>
      <c r="F18" s="60" t="s">
        <v>139</v>
      </c>
      <c r="G18" s="51" t="s">
        <v>141</v>
      </c>
      <c r="H18" s="54" t="s">
        <v>144</v>
      </c>
      <c r="I18" s="156"/>
      <c r="J18" s="157" t="str">
        <f>+B18</f>
        <v>Código</v>
      </c>
      <c r="K18" s="142" t="s">
        <v>149</v>
      </c>
      <c r="M18" s="157" t="str">
        <f>+J18</f>
        <v>Código</v>
      </c>
      <c r="N18" s="142" t="str">
        <f>+K18</f>
        <v>3. FACTOR ECONÓMICO</v>
      </c>
    </row>
    <row r="19" spans="2:14" s="27" customFormat="1" ht="20.100000000000001" customHeight="1">
      <c r="B19" s="187" t="s">
        <v>13</v>
      </c>
      <c r="C19" s="188"/>
      <c r="D19" s="40" t="s">
        <v>14</v>
      </c>
      <c r="E19" s="41"/>
      <c r="F19" s="61">
        <v>5</v>
      </c>
      <c r="G19" s="54">
        <v>0</v>
      </c>
      <c r="H19" s="169"/>
      <c r="I19" s="151"/>
      <c r="J19" s="157" t="s">
        <v>15</v>
      </c>
      <c r="K19" s="166" t="str">
        <f>+D19</f>
        <v>Ámbitos peculiares de actuación atendiendo a aspectos del territorio de la ZRL reflejados en la EDL</v>
      </c>
      <c r="M19" s="157" t="s">
        <v>15</v>
      </c>
      <c r="N19" s="166" t="str">
        <f>+K19</f>
        <v>Ámbitos peculiares de actuación atendiendo a aspectos del territorio de la ZRL reflejados en la EDL</v>
      </c>
    </row>
    <row r="20" spans="2:14" s="27" customFormat="1" ht="20.100000000000001" customHeight="1">
      <c r="B20" s="31"/>
      <c r="C20" s="32" t="s">
        <v>15</v>
      </c>
      <c r="D20" s="23" t="s">
        <v>16</v>
      </c>
      <c r="E20" s="29" t="s">
        <v>1</v>
      </c>
      <c r="F20" s="29">
        <v>5</v>
      </c>
      <c r="G20" s="56"/>
      <c r="H20" s="169"/>
      <c r="I20" s="151"/>
      <c r="J20" s="158" t="str">
        <f>+C20</f>
        <v>FE.2.9</v>
      </c>
      <c r="K20" s="74" t="s">
        <v>271</v>
      </c>
      <c r="M20" s="158" t="str">
        <f>+J20</f>
        <v>FE.2.9</v>
      </c>
      <c r="N20" s="74" t="s">
        <v>271</v>
      </c>
    </row>
    <row r="21" spans="2:14" s="27" customFormat="1" ht="26.45" customHeight="1">
      <c r="B21" s="31"/>
      <c r="C21" s="32" t="s">
        <v>17</v>
      </c>
      <c r="D21" s="23" t="s">
        <v>18</v>
      </c>
      <c r="E21" s="29" t="s">
        <v>1</v>
      </c>
      <c r="F21" s="29">
        <v>5</v>
      </c>
      <c r="G21" s="56"/>
      <c r="H21" s="169"/>
      <c r="I21" s="151"/>
      <c r="J21" s="158" t="str">
        <f>+C21</f>
        <v>FE 2.12</v>
      </c>
      <c r="K21" s="74" t="s">
        <v>313</v>
      </c>
      <c r="M21" s="158" t="str">
        <f t="shared" ref="M21:M23" si="1">+J21</f>
        <v>FE 2.12</v>
      </c>
      <c r="N21" s="74" t="s">
        <v>272</v>
      </c>
    </row>
    <row r="22" spans="2:14" s="27" customFormat="1" ht="24" customHeight="1">
      <c r="B22" s="31"/>
      <c r="C22" s="32" t="s">
        <v>19</v>
      </c>
      <c r="D22" s="45" t="s">
        <v>20</v>
      </c>
      <c r="E22" s="29" t="s">
        <v>1</v>
      </c>
      <c r="F22" s="29">
        <v>4.5</v>
      </c>
      <c r="G22" s="57"/>
      <c r="H22" s="169"/>
      <c r="I22" s="151"/>
      <c r="J22" s="158" t="str">
        <f>+C22</f>
        <v>FE 2.13</v>
      </c>
      <c r="K22" s="74" t="s">
        <v>271</v>
      </c>
      <c r="M22" s="158" t="str">
        <f t="shared" si="1"/>
        <v>FE 2.13</v>
      </c>
      <c r="N22" s="74" t="s">
        <v>271</v>
      </c>
    </row>
    <row r="23" spans="2:14" s="27" customFormat="1" ht="30" customHeight="1">
      <c r="B23" s="31"/>
      <c r="C23" s="32" t="s">
        <v>21</v>
      </c>
      <c r="D23" s="23" t="s">
        <v>22</v>
      </c>
      <c r="E23" s="29" t="s">
        <v>7</v>
      </c>
      <c r="F23" s="29">
        <v>0.5</v>
      </c>
      <c r="G23" s="56"/>
      <c r="H23" s="169"/>
      <c r="I23" s="151"/>
      <c r="J23" s="158" t="str">
        <f>+C23</f>
        <v>FE 2.14</v>
      </c>
      <c r="K23" s="74" t="s">
        <v>271</v>
      </c>
      <c r="M23" s="158" t="str">
        <f t="shared" si="1"/>
        <v>FE 2.14</v>
      </c>
      <c r="N23" s="74" t="s">
        <v>271</v>
      </c>
    </row>
    <row r="24" spans="2:14" s="27" customFormat="1" ht="32.25" customHeight="1">
      <c r="B24" s="175" t="s">
        <v>0</v>
      </c>
      <c r="C24" s="176"/>
      <c r="D24" s="193" t="s">
        <v>150</v>
      </c>
      <c r="E24" s="194"/>
      <c r="F24" s="60" t="s">
        <v>139</v>
      </c>
      <c r="G24" s="51" t="s">
        <v>141</v>
      </c>
      <c r="H24" s="54" t="s">
        <v>144</v>
      </c>
      <c r="I24" s="156"/>
      <c r="J24" s="157" t="s">
        <v>0</v>
      </c>
      <c r="K24" s="142" t="s">
        <v>150</v>
      </c>
      <c r="M24" s="157" t="s">
        <v>0</v>
      </c>
      <c r="N24" s="142" t="s">
        <v>150</v>
      </c>
    </row>
    <row r="25" spans="2:14" s="27" customFormat="1" ht="20.100000000000001" customHeight="1">
      <c r="B25" s="189" t="s">
        <v>23</v>
      </c>
      <c r="C25" s="190"/>
      <c r="D25" s="40" t="s">
        <v>24</v>
      </c>
      <c r="E25" s="41"/>
      <c r="F25" s="61">
        <v>3</v>
      </c>
      <c r="G25" s="53">
        <f>+G26+G27+G28</f>
        <v>0</v>
      </c>
      <c r="H25" s="170"/>
      <c r="I25" s="151"/>
      <c r="J25" s="157" t="str">
        <f>+B25</f>
        <v>RD.2</v>
      </c>
      <c r="K25" s="166" t="str">
        <f>+D25</f>
        <v>Evolución de los índices de población</v>
      </c>
      <c r="M25" s="157" t="str">
        <f>+J25</f>
        <v>RD.2</v>
      </c>
      <c r="N25" s="166" t="str">
        <f>+K25</f>
        <v>Evolución de los índices de población</v>
      </c>
    </row>
    <row r="26" spans="2:14" s="27" customFormat="1" ht="20.100000000000001" customHeight="1">
      <c r="B26" s="24"/>
      <c r="C26" s="22" t="s">
        <v>25</v>
      </c>
      <c r="D26" s="34" t="s">
        <v>26</v>
      </c>
      <c r="E26" s="24" t="s">
        <v>1</v>
      </c>
      <c r="F26" s="29">
        <v>3</v>
      </c>
      <c r="G26" s="58"/>
      <c r="H26" s="171"/>
      <c r="I26" s="151"/>
      <c r="J26" s="158" t="str">
        <f>+C26</f>
        <v>RD.2.1</v>
      </c>
      <c r="K26" s="22" t="s">
        <v>314</v>
      </c>
      <c r="M26" s="158" t="str">
        <f>+J26</f>
        <v>RD.2.1</v>
      </c>
      <c r="N26" s="22" t="s">
        <v>266</v>
      </c>
    </row>
    <row r="27" spans="2:14" s="27" customFormat="1" ht="20.100000000000001" customHeight="1">
      <c r="B27" s="24"/>
      <c r="C27" s="22" t="s">
        <v>27</v>
      </c>
      <c r="D27" s="34" t="s">
        <v>28</v>
      </c>
      <c r="E27" s="24" t="s">
        <v>1</v>
      </c>
      <c r="F27" s="29">
        <v>2</v>
      </c>
      <c r="G27" s="58"/>
      <c r="H27" s="171"/>
      <c r="I27" s="151"/>
      <c r="J27" s="158" t="str">
        <f>+C27</f>
        <v>RD.2.2</v>
      </c>
      <c r="K27" s="22" t="s">
        <v>314</v>
      </c>
      <c r="M27" s="158" t="str">
        <f t="shared" ref="M27:M28" si="2">+J27</f>
        <v>RD.2.2</v>
      </c>
      <c r="N27" s="22" t="s">
        <v>266</v>
      </c>
    </row>
    <row r="28" spans="2:14" s="27" customFormat="1" ht="20.100000000000001" customHeight="1">
      <c r="B28" s="24"/>
      <c r="C28" s="22" t="s">
        <v>29</v>
      </c>
      <c r="D28" s="34" t="s">
        <v>30</v>
      </c>
      <c r="E28" s="24" t="s">
        <v>1</v>
      </c>
      <c r="F28" s="29">
        <v>1</v>
      </c>
      <c r="G28" s="58"/>
      <c r="H28" s="172"/>
      <c r="I28" s="151"/>
      <c r="J28" s="158" t="str">
        <f>+C28</f>
        <v>RD.2.3</v>
      </c>
      <c r="K28" s="22" t="s">
        <v>314</v>
      </c>
      <c r="M28" s="158" t="str">
        <f t="shared" si="2"/>
        <v>RD.2.3</v>
      </c>
      <c r="N28" s="22" t="s">
        <v>266</v>
      </c>
    </row>
    <row r="29" spans="2:14" s="27" customFormat="1" ht="20.100000000000001" customHeight="1">
      <c r="B29" s="206" t="s">
        <v>31</v>
      </c>
      <c r="C29" s="207"/>
      <c r="D29" s="208" t="s">
        <v>32</v>
      </c>
      <c r="E29" s="209"/>
      <c r="F29" s="61">
        <v>1</v>
      </c>
      <c r="G29" s="51">
        <f>+G30</f>
        <v>0</v>
      </c>
      <c r="H29" s="169"/>
      <c r="I29" s="151"/>
      <c r="J29" s="157" t="str">
        <f>+B29</f>
        <v>RD.4</v>
      </c>
      <c r="K29" s="166" t="str">
        <f>+D29</f>
        <v>Índice de envejecimiento</v>
      </c>
      <c r="M29" s="157" t="str">
        <f>+J29</f>
        <v>RD.4</v>
      </c>
      <c r="N29" s="146" t="str">
        <f>+K29</f>
        <v>Índice de envejecimiento</v>
      </c>
    </row>
    <row r="30" spans="2:14" s="27" customFormat="1" ht="25.7" customHeight="1">
      <c r="B30" s="24"/>
      <c r="C30" s="22" t="s">
        <v>33</v>
      </c>
      <c r="D30" s="34" t="s">
        <v>34</v>
      </c>
      <c r="E30" s="24" t="s">
        <v>7</v>
      </c>
      <c r="F30" s="29">
        <v>1</v>
      </c>
      <c r="G30" s="57"/>
      <c r="H30" s="169"/>
      <c r="I30" s="151"/>
      <c r="J30" s="158" t="str">
        <f>+C30</f>
        <v>RD.4.1</v>
      </c>
      <c r="K30" s="32" t="s">
        <v>315</v>
      </c>
      <c r="M30" s="158" t="str">
        <f t="shared" ref="M30:M37" si="3">+J30</f>
        <v>RD.4.1</v>
      </c>
      <c r="N30" s="32" t="s">
        <v>148</v>
      </c>
    </row>
    <row r="31" spans="2:14" s="27" customFormat="1" ht="20.100000000000001" customHeight="1">
      <c r="B31" s="189" t="s">
        <v>35</v>
      </c>
      <c r="C31" s="190"/>
      <c r="D31" s="182" t="s">
        <v>36</v>
      </c>
      <c r="E31" s="183"/>
      <c r="F31" s="61">
        <v>1</v>
      </c>
      <c r="G31" s="54">
        <f>+G32</f>
        <v>0</v>
      </c>
      <c r="H31" s="169"/>
      <c r="I31" s="151"/>
      <c r="J31" s="157" t="str">
        <f>+B31</f>
        <v>RD.5</v>
      </c>
      <c r="K31" s="166" t="str">
        <f>+D31</f>
        <v>Contribución al equilibrio territorial y a la actividad económica</v>
      </c>
      <c r="M31" s="157" t="str">
        <f t="shared" si="3"/>
        <v>RD.5</v>
      </c>
      <c r="N31" s="146" t="str">
        <f>+K31</f>
        <v>Contribución al equilibrio territorial y a la actividad económica</v>
      </c>
    </row>
    <row r="32" spans="2:14" s="27" customFormat="1" ht="20.100000000000001" customHeight="1">
      <c r="B32" s="24"/>
      <c r="C32" s="22" t="s">
        <v>37</v>
      </c>
      <c r="D32" s="34" t="s">
        <v>38</v>
      </c>
      <c r="E32" s="24" t="s">
        <v>7</v>
      </c>
      <c r="F32" s="29">
        <v>1</v>
      </c>
      <c r="G32" s="56"/>
      <c r="H32" s="169"/>
      <c r="I32" s="151"/>
      <c r="J32" s="158" t="str">
        <f>+C32</f>
        <v>RD.5.1</v>
      </c>
      <c r="K32" s="32" t="s">
        <v>316</v>
      </c>
      <c r="M32" s="158" t="str">
        <f t="shared" si="3"/>
        <v>RD.5.1</v>
      </c>
      <c r="N32" s="32" t="s">
        <v>267</v>
      </c>
    </row>
    <row r="33" spans="2:14" s="27" customFormat="1" ht="38.25" customHeight="1">
      <c r="B33" s="191" t="s">
        <v>0</v>
      </c>
      <c r="C33" s="192"/>
      <c r="D33" s="173" t="s">
        <v>151</v>
      </c>
      <c r="E33" s="174"/>
      <c r="F33" s="60" t="s">
        <v>139</v>
      </c>
      <c r="G33" s="51" t="s">
        <v>141</v>
      </c>
      <c r="H33" s="54" t="s">
        <v>144</v>
      </c>
      <c r="I33" s="156"/>
      <c r="J33" s="157" t="str">
        <f>+B33</f>
        <v>Código</v>
      </c>
      <c r="K33" s="142" t="str">
        <f>+D33</f>
        <v>5. ADAPTACIÓN Y MITIGACIÓN FRENTE AL CAMBIO CLIMÁTICO</v>
      </c>
      <c r="M33" s="157" t="str">
        <f t="shared" si="3"/>
        <v>Código</v>
      </c>
      <c r="N33" s="165" t="str">
        <f>+K33</f>
        <v>5. ADAPTACIÓN Y MITIGACIÓN FRENTE AL CAMBIO CLIMÁTICO</v>
      </c>
    </row>
    <row r="34" spans="2:14" s="27" customFormat="1" ht="20.100000000000001" customHeight="1">
      <c r="B34" s="187" t="s">
        <v>39</v>
      </c>
      <c r="C34" s="188"/>
      <c r="D34" s="42" t="s">
        <v>40</v>
      </c>
      <c r="E34" s="63" t="s">
        <v>135</v>
      </c>
      <c r="F34" s="61">
        <v>5</v>
      </c>
      <c r="G34" s="51">
        <f>+G35</f>
        <v>0</v>
      </c>
      <c r="H34" s="169"/>
      <c r="I34" s="151"/>
      <c r="J34" s="157" t="str">
        <f>+B34</f>
        <v>CC.2</v>
      </c>
      <c r="K34" s="166" t="str">
        <f>+D34</f>
        <v>Utilización, fomento o instalación de fuentes renovables de energía</v>
      </c>
      <c r="M34" s="157" t="str">
        <f t="shared" si="3"/>
        <v>CC.2</v>
      </c>
      <c r="N34" s="146" t="str">
        <f>+K34</f>
        <v>Utilización, fomento o instalación de fuentes renovables de energía</v>
      </c>
    </row>
    <row r="35" spans="2:14" s="27" customFormat="1" ht="30" customHeight="1">
      <c r="B35" s="35"/>
      <c r="C35" s="32" t="s">
        <v>41</v>
      </c>
      <c r="D35" s="34" t="s">
        <v>42</v>
      </c>
      <c r="E35" s="29" t="s">
        <v>7</v>
      </c>
      <c r="F35" s="29">
        <v>5</v>
      </c>
      <c r="G35" s="57"/>
      <c r="H35" s="169"/>
      <c r="I35" s="151"/>
      <c r="J35" s="158" t="str">
        <f>+C35</f>
        <v>CC.2.1</v>
      </c>
      <c r="K35" s="74" t="s">
        <v>317</v>
      </c>
      <c r="M35" s="158" t="str">
        <f t="shared" si="3"/>
        <v>CC.2.1</v>
      </c>
      <c r="N35" s="74" t="s">
        <v>213</v>
      </c>
    </row>
    <row r="36" spans="2:14" s="27" customFormat="1" ht="20.100000000000001" customHeight="1">
      <c r="B36" s="185" t="s">
        <v>43</v>
      </c>
      <c r="C36" s="186"/>
      <c r="D36" s="40" t="s">
        <v>44</v>
      </c>
      <c r="E36" s="63" t="s">
        <v>135</v>
      </c>
      <c r="F36" s="61">
        <v>2</v>
      </c>
      <c r="G36" s="51">
        <f>+G37+G38+G39+G40</f>
        <v>0</v>
      </c>
      <c r="H36" s="169"/>
      <c r="I36" s="151"/>
      <c r="J36" s="157" t="str">
        <f>+B36</f>
        <v>CC.3</v>
      </c>
      <c r="K36" s="166" t="str">
        <f>+D36</f>
        <v>Reutilización, reciclado o reducción de residuos</v>
      </c>
      <c r="M36" s="157" t="str">
        <f t="shared" si="3"/>
        <v>CC.3</v>
      </c>
      <c r="N36" s="146" t="str">
        <f>+K36</f>
        <v>Reutilización, reciclado o reducción de residuos</v>
      </c>
    </row>
    <row r="37" spans="2:14" s="27" customFormat="1" ht="20.100000000000001" customHeight="1">
      <c r="B37" s="35"/>
      <c r="C37" s="32" t="s">
        <v>45</v>
      </c>
      <c r="D37" s="34" t="s">
        <v>46</v>
      </c>
      <c r="E37" s="29" t="s">
        <v>7</v>
      </c>
      <c r="F37" s="29">
        <v>1</v>
      </c>
      <c r="G37" s="56"/>
      <c r="H37" s="169"/>
      <c r="I37" s="151"/>
      <c r="J37" s="158" t="str">
        <f>+C37</f>
        <v>CC.3.1</v>
      </c>
      <c r="K37" s="74" t="s">
        <v>317</v>
      </c>
      <c r="M37" s="158" t="str">
        <f t="shared" si="3"/>
        <v>CC.3.1</v>
      </c>
      <c r="N37" s="31" t="s">
        <v>268</v>
      </c>
    </row>
    <row r="38" spans="2:14" s="27" customFormat="1" ht="20.100000000000001" customHeight="1">
      <c r="B38" s="35"/>
      <c r="C38" s="32" t="s">
        <v>47</v>
      </c>
      <c r="D38" s="34" t="s">
        <v>48</v>
      </c>
      <c r="E38" s="29" t="s">
        <v>7</v>
      </c>
      <c r="F38" s="29">
        <v>1</v>
      </c>
      <c r="G38" s="56"/>
      <c r="H38" s="169"/>
      <c r="I38" s="151"/>
      <c r="J38" s="158" t="str">
        <f>+C38</f>
        <v>CC.3.2</v>
      </c>
      <c r="K38" s="74" t="s">
        <v>317</v>
      </c>
      <c r="M38" s="158" t="str">
        <f t="shared" ref="M38:M40" si="4">+J38</f>
        <v>CC.3.2</v>
      </c>
      <c r="N38" s="31" t="s">
        <v>268</v>
      </c>
    </row>
    <row r="39" spans="2:14" s="27" customFormat="1" ht="20.100000000000001" customHeight="1">
      <c r="B39" s="35"/>
      <c r="C39" s="32" t="s">
        <v>49</v>
      </c>
      <c r="D39" s="34" t="s">
        <v>50</v>
      </c>
      <c r="E39" s="29" t="s">
        <v>7</v>
      </c>
      <c r="F39" s="29">
        <v>0.25</v>
      </c>
      <c r="G39" s="56"/>
      <c r="H39" s="169"/>
      <c r="I39" s="151"/>
      <c r="J39" s="158" t="str">
        <f>+C39</f>
        <v>CC.3.3</v>
      </c>
      <c r="K39" s="74" t="s">
        <v>317</v>
      </c>
      <c r="M39" s="158" t="str">
        <f t="shared" si="4"/>
        <v>CC.3.3</v>
      </c>
      <c r="N39" s="31" t="s">
        <v>269</v>
      </c>
    </row>
    <row r="40" spans="2:14" s="27" customFormat="1" ht="20.100000000000001" customHeight="1">
      <c r="B40" s="35"/>
      <c r="C40" s="32" t="s">
        <v>51</v>
      </c>
      <c r="D40" s="34" t="s">
        <v>52</v>
      </c>
      <c r="E40" s="29" t="s">
        <v>7</v>
      </c>
      <c r="F40" s="29">
        <v>0.25</v>
      </c>
      <c r="G40" s="56"/>
      <c r="H40" s="169"/>
      <c r="I40" s="151"/>
      <c r="J40" s="158" t="str">
        <f>+C40</f>
        <v>CC.3.4</v>
      </c>
      <c r="K40" s="74" t="s">
        <v>317</v>
      </c>
      <c r="M40" s="158" t="str">
        <f t="shared" si="4"/>
        <v>CC.3.4</v>
      </c>
      <c r="N40" s="31" t="s">
        <v>270</v>
      </c>
    </row>
    <row r="41" spans="2:14" s="27" customFormat="1" ht="20.100000000000001" customHeight="1">
      <c r="B41" s="184" t="s">
        <v>53</v>
      </c>
      <c r="C41" s="184"/>
      <c r="D41" s="25" t="s">
        <v>54</v>
      </c>
      <c r="E41" s="63" t="s">
        <v>135</v>
      </c>
      <c r="F41" s="61">
        <v>1</v>
      </c>
      <c r="G41" s="54">
        <f>+G42+G43+G44+G45</f>
        <v>0</v>
      </c>
      <c r="H41" s="170"/>
      <c r="I41" s="151"/>
      <c r="J41" s="157" t="str">
        <f>+B41</f>
        <v>CC.6</v>
      </c>
      <c r="K41" s="166" t="str">
        <f>+D41</f>
        <v>Contribución al desarrollo sostenible, minimización de impacto ambiental</v>
      </c>
      <c r="M41" s="157" t="str">
        <f>+J41</f>
        <v>CC.6</v>
      </c>
      <c r="N41" s="146" t="str">
        <f>+K41</f>
        <v>Contribución al desarrollo sostenible, minimización de impacto ambiental</v>
      </c>
    </row>
    <row r="42" spans="2:14" s="27" customFormat="1" ht="55.5" customHeight="1">
      <c r="B42" s="21"/>
      <c r="C42" s="24" t="s">
        <v>55</v>
      </c>
      <c r="D42" s="23" t="s">
        <v>56</v>
      </c>
      <c r="E42" s="29" t="s">
        <v>7</v>
      </c>
      <c r="F42" s="29">
        <v>1</v>
      </c>
      <c r="G42" s="56"/>
      <c r="H42" s="172"/>
      <c r="I42" s="151"/>
      <c r="J42" s="158" t="str">
        <f>+C42</f>
        <v>CC.6.1</v>
      </c>
      <c r="K42" s="74" t="s">
        <v>317</v>
      </c>
      <c r="M42" s="158" t="str">
        <f>+J42</f>
        <v>CC.6.1</v>
      </c>
      <c r="N42" s="135" t="s">
        <v>318</v>
      </c>
    </row>
    <row r="43" spans="2:14" s="27" customFormat="1" ht="20.100000000000001" customHeight="1">
      <c r="B43" s="184" t="s">
        <v>57</v>
      </c>
      <c r="C43" s="184"/>
      <c r="D43" s="47" t="s">
        <v>58</v>
      </c>
      <c r="E43" s="63" t="s">
        <v>135</v>
      </c>
      <c r="F43" s="61">
        <v>3</v>
      </c>
      <c r="G43" s="54">
        <f>+G44+G45+G46+G47</f>
        <v>0</v>
      </c>
      <c r="H43" s="170"/>
      <c r="I43" s="151"/>
      <c r="J43" s="157" t="str">
        <f>+B43</f>
        <v>CC.7</v>
      </c>
      <c r="K43" s="166" t="str">
        <f>+D43</f>
        <v>Movilidad sostenible</v>
      </c>
      <c r="M43" s="157" t="str">
        <f>+J43</f>
        <v>CC.7</v>
      </c>
      <c r="N43" s="146" t="str">
        <f>+K43</f>
        <v>Movilidad sostenible</v>
      </c>
    </row>
    <row r="44" spans="2:14" s="27" customFormat="1" ht="31.5" customHeight="1">
      <c r="B44" s="35"/>
      <c r="C44" s="29" t="s">
        <v>59</v>
      </c>
      <c r="D44" s="45" t="s">
        <v>60</v>
      </c>
      <c r="E44" s="29" t="s">
        <v>7</v>
      </c>
      <c r="F44" s="29">
        <v>1</v>
      </c>
      <c r="G44" s="56"/>
      <c r="H44" s="171"/>
      <c r="I44" s="151"/>
      <c r="J44" s="158" t="str">
        <f>+C44</f>
        <v>CC.7.1</v>
      </c>
      <c r="K44" s="74" t="s">
        <v>317</v>
      </c>
      <c r="M44" s="158" t="str">
        <f>+J44</f>
        <v>CC.7.1</v>
      </c>
      <c r="N44" s="136" t="s">
        <v>321</v>
      </c>
    </row>
    <row r="45" spans="2:14" s="27" customFormat="1" ht="20.100000000000001" customHeight="1">
      <c r="B45" s="35"/>
      <c r="C45" s="29" t="s">
        <v>61</v>
      </c>
      <c r="D45" s="45" t="s">
        <v>62</v>
      </c>
      <c r="E45" s="29" t="s">
        <v>7</v>
      </c>
      <c r="F45" s="29">
        <v>2</v>
      </c>
      <c r="G45" s="56"/>
      <c r="H45" s="171"/>
      <c r="I45" s="151"/>
      <c r="J45" s="158" t="str">
        <f>+C45</f>
        <v>CC.7.2</v>
      </c>
      <c r="K45" s="56" t="s">
        <v>319</v>
      </c>
      <c r="M45" s="158" t="str">
        <f t="shared" ref="M45:M46" si="5">+J45</f>
        <v>CC.7.2</v>
      </c>
      <c r="N45" s="56" t="s">
        <v>322</v>
      </c>
    </row>
    <row r="46" spans="2:14" s="27" customFormat="1" ht="37.5" customHeight="1">
      <c r="B46" s="21"/>
      <c r="C46" s="29" t="s">
        <v>63</v>
      </c>
      <c r="D46" s="23" t="s">
        <v>64</v>
      </c>
      <c r="E46" s="29" t="s">
        <v>7</v>
      </c>
      <c r="F46" s="29">
        <v>3</v>
      </c>
      <c r="G46" s="56"/>
      <c r="H46" s="172"/>
      <c r="I46" s="151"/>
      <c r="J46" s="158" t="str">
        <f>+C46</f>
        <v>CC.7.3</v>
      </c>
      <c r="K46" s="137" t="s">
        <v>320</v>
      </c>
      <c r="M46" s="158" t="str">
        <f t="shared" si="5"/>
        <v>CC.7.3</v>
      </c>
      <c r="N46" s="137" t="s">
        <v>323</v>
      </c>
    </row>
    <row r="47" spans="2:14" s="27" customFormat="1" ht="20.100000000000001" customHeight="1">
      <c r="B47" s="184" t="s">
        <v>65</v>
      </c>
      <c r="C47" s="184"/>
      <c r="D47" s="25" t="s">
        <v>66</v>
      </c>
      <c r="E47" s="63" t="s">
        <v>135</v>
      </c>
      <c r="F47" s="61">
        <v>5</v>
      </c>
      <c r="G47" s="54">
        <f>+G48+G49+G50+G51</f>
        <v>0</v>
      </c>
      <c r="H47" s="170"/>
      <c r="I47" s="151"/>
      <c r="J47" s="157" t="str">
        <f>+B47</f>
        <v>CC.8</v>
      </c>
      <c r="K47" s="166" t="str">
        <f>+D47</f>
        <v>Actuaciones en el entorno urbano, agrario o en el patrimonio medioambiental</v>
      </c>
      <c r="M47" s="157" t="str">
        <f>+J47</f>
        <v>CC.8</v>
      </c>
      <c r="N47" s="146" t="str">
        <f>+K47</f>
        <v>Actuaciones en el entorno urbano, agrario o en el patrimonio medioambiental</v>
      </c>
    </row>
    <row r="48" spans="2:14" s="27" customFormat="1" ht="31.5" customHeight="1">
      <c r="B48" s="21"/>
      <c r="C48" s="24" t="s">
        <v>67</v>
      </c>
      <c r="D48" s="23" t="s">
        <v>68</v>
      </c>
      <c r="E48" s="29" t="s">
        <v>7</v>
      </c>
      <c r="F48" s="43">
        <v>5</v>
      </c>
      <c r="G48" s="56"/>
      <c r="H48" s="171"/>
      <c r="I48" s="151"/>
      <c r="J48" s="158" t="str">
        <f t="shared" ref="J48:J55" si="6">+C48</f>
        <v>CC.8.1</v>
      </c>
      <c r="K48" s="137" t="s">
        <v>324</v>
      </c>
      <c r="M48" s="158" t="str">
        <f>+J48</f>
        <v>CC.8.1</v>
      </c>
      <c r="N48" s="137" t="s">
        <v>325</v>
      </c>
    </row>
    <row r="49" spans="2:14" s="27" customFormat="1" ht="31.5" customHeight="1">
      <c r="B49" s="35"/>
      <c r="C49" s="24" t="s">
        <v>69</v>
      </c>
      <c r="D49" s="23" t="s">
        <v>70</v>
      </c>
      <c r="E49" s="29" t="s">
        <v>7</v>
      </c>
      <c r="F49" s="43">
        <v>2</v>
      </c>
      <c r="G49" s="56"/>
      <c r="H49" s="171"/>
      <c r="I49" s="151"/>
      <c r="J49" s="158" t="str">
        <f t="shared" si="6"/>
        <v>CC.8.2</v>
      </c>
      <c r="K49" s="137" t="s">
        <v>324</v>
      </c>
      <c r="M49" s="158" t="str">
        <f t="shared" ref="M49:M55" si="7">+J49</f>
        <v>CC.8.2</v>
      </c>
      <c r="N49" s="137" t="s">
        <v>325</v>
      </c>
    </row>
    <row r="50" spans="2:14" s="27" customFormat="1" ht="31.5" customHeight="1">
      <c r="B50" s="35"/>
      <c r="C50" s="24" t="s">
        <v>71</v>
      </c>
      <c r="D50" s="23" t="s">
        <v>199</v>
      </c>
      <c r="E50" s="29" t="s">
        <v>7</v>
      </c>
      <c r="F50" s="43">
        <v>2</v>
      </c>
      <c r="G50" s="56"/>
      <c r="H50" s="171"/>
      <c r="I50" s="151"/>
      <c r="J50" s="158" t="str">
        <f t="shared" si="6"/>
        <v>CC.8.3</v>
      </c>
      <c r="K50" s="137" t="s">
        <v>324</v>
      </c>
      <c r="M50" s="158" t="str">
        <f t="shared" si="7"/>
        <v>CC.8.3</v>
      </c>
      <c r="N50" s="137" t="s">
        <v>325</v>
      </c>
    </row>
    <row r="51" spans="2:14" s="27" customFormat="1" ht="31.5" customHeight="1">
      <c r="B51" s="35"/>
      <c r="C51" s="24" t="s">
        <v>72</v>
      </c>
      <c r="D51" s="23" t="s">
        <v>73</v>
      </c>
      <c r="E51" s="29" t="s">
        <v>7</v>
      </c>
      <c r="F51" s="43">
        <v>2</v>
      </c>
      <c r="G51" s="56"/>
      <c r="H51" s="171"/>
      <c r="I51" s="151"/>
      <c r="J51" s="158" t="str">
        <f t="shared" si="6"/>
        <v>CC.8.4</v>
      </c>
      <c r="K51" s="137" t="s">
        <v>324</v>
      </c>
      <c r="M51" s="158" t="str">
        <f t="shared" si="7"/>
        <v>CC.8.4</v>
      </c>
      <c r="N51" s="137" t="s">
        <v>325</v>
      </c>
    </row>
    <row r="52" spans="2:14" s="27" customFormat="1" ht="31.5" customHeight="1">
      <c r="B52" s="35"/>
      <c r="C52" s="24" t="s">
        <v>74</v>
      </c>
      <c r="D52" s="23" t="s">
        <v>75</v>
      </c>
      <c r="E52" s="29" t="s">
        <v>7</v>
      </c>
      <c r="F52" s="43">
        <v>2</v>
      </c>
      <c r="G52" s="56"/>
      <c r="H52" s="171"/>
      <c r="I52" s="151"/>
      <c r="J52" s="158" t="str">
        <f t="shared" si="6"/>
        <v>CC.8.5</v>
      </c>
      <c r="K52" s="137" t="s">
        <v>324</v>
      </c>
      <c r="M52" s="158" t="str">
        <f t="shared" si="7"/>
        <v>CC.8.5</v>
      </c>
      <c r="N52" s="137" t="s">
        <v>325</v>
      </c>
    </row>
    <row r="53" spans="2:14" s="27" customFormat="1" ht="31.5" customHeight="1">
      <c r="B53" s="35"/>
      <c r="C53" s="24" t="s">
        <v>76</v>
      </c>
      <c r="D53" s="23" t="s">
        <v>77</v>
      </c>
      <c r="E53" s="29" t="s">
        <v>7</v>
      </c>
      <c r="F53" s="43">
        <v>3</v>
      </c>
      <c r="G53" s="56"/>
      <c r="H53" s="171"/>
      <c r="I53" s="151"/>
      <c r="J53" s="158" t="str">
        <f t="shared" si="6"/>
        <v>CC.8.6</v>
      </c>
      <c r="K53" s="137" t="s">
        <v>324</v>
      </c>
      <c r="M53" s="158" t="str">
        <f t="shared" si="7"/>
        <v>CC.8.6</v>
      </c>
      <c r="N53" s="137" t="s">
        <v>325</v>
      </c>
    </row>
    <row r="54" spans="2:14" s="27" customFormat="1" ht="31.5" customHeight="1">
      <c r="B54" s="35"/>
      <c r="C54" s="24" t="s">
        <v>78</v>
      </c>
      <c r="D54" s="23" t="s">
        <v>79</v>
      </c>
      <c r="E54" s="29" t="s">
        <v>7</v>
      </c>
      <c r="F54" s="43">
        <v>5</v>
      </c>
      <c r="G54" s="56"/>
      <c r="H54" s="171"/>
      <c r="I54" s="151"/>
      <c r="J54" s="158" t="str">
        <f t="shared" si="6"/>
        <v>CC.8.7</v>
      </c>
      <c r="K54" s="137" t="s">
        <v>324</v>
      </c>
      <c r="M54" s="158" t="str">
        <f t="shared" si="7"/>
        <v>CC.8.7</v>
      </c>
      <c r="N54" s="137" t="s">
        <v>325</v>
      </c>
    </row>
    <row r="55" spans="2:14" s="27" customFormat="1" ht="31.5" customHeight="1">
      <c r="B55" s="35"/>
      <c r="C55" s="24" t="s">
        <v>80</v>
      </c>
      <c r="D55" s="23" t="s">
        <v>81</v>
      </c>
      <c r="E55" s="29" t="s">
        <v>7</v>
      </c>
      <c r="F55" s="43">
        <v>1</v>
      </c>
      <c r="G55" s="56"/>
      <c r="H55" s="172"/>
      <c r="I55" s="151"/>
      <c r="J55" s="158" t="str">
        <f t="shared" si="6"/>
        <v>CC.8.8</v>
      </c>
      <c r="K55" s="137" t="s">
        <v>324</v>
      </c>
      <c r="M55" s="158" t="str">
        <f t="shared" si="7"/>
        <v>CC.8.8</v>
      </c>
      <c r="N55" s="137" t="s">
        <v>325</v>
      </c>
    </row>
    <row r="56" spans="2:14" s="27" customFormat="1" ht="30" customHeight="1">
      <c r="B56" s="175" t="s">
        <v>0</v>
      </c>
      <c r="C56" s="176"/>
      <c r="D56" s="173" t="s">
        <v>82</v>
      </c>
      <c r="E56" s="174"/>
      <c r="F56" s="60" t="s">
        <v>139</v>
      </c>
      <c r="G56" s="51" t="s">
        <v>141</v>
      </c>
      <c r="H56" s="54" t="s">
        <v>144</v>
      </c>
      <c r="I56" s="156"/>
      <c r="J56" s="157" t="str">
        <f>+B56</f>
        <v>Código</v>
      </c>
      <c r="K56" s="142" t="str">
        <f>+D56</f>
        <v>8 IGUALDAD DE GÉNERO</v>
      </c>
      <c r="M56" s="157" t="str">
        <f>+J56</f>
        <v>Código</v>
      </c>
      <c r="N56" s="165" t="str">
        <f>+K56</f>
        <v>8 IGUALDAD DE GÉNERO</v>
      </c>
    </row>
    <row r="57" spans="2:14" s="27" customFormat="1" ht="20.100000000000001" customHeight="1">
      <c r="B57" s="205" t="s">
        <v>83</v>
      </c>
      <c r="C57" s="205"/>
      <c r="D57" s="26" t="s">
        <v>84</v>
      </c>
      <c r="E57" s="63" t="s">
        <v>135</v>
      </c>
      <c r="F57" s="61">
        <v>6</v>
      </c>
      <c r="G57" s="54">
        <f>+G58+G59+G60+G61</f>
        <v>0</v>
      </c>
      <c r="H57" s="169"/>
      <c r="I57" s="151"/>
      <c r="J57" s="157" t="str">
        <f>+B57</f>
        <v>IG.2</v>
      </c>
      <c r="K57" s="166" t="str">
        <f>+D57</f>
        <v>Implicación de la entidad promotora con la igualdad de género</v>
      </c>
      <c r="M57" s="157" t="str">
        <f>+J57</f>
        <v>IG.2</v>
      </c>
      <c r="N57" s="146" t="str">
        <f>+K57</f>
        <v>Implicación de la entidad promotora con la igualdad de género</v>
      </c>
    </row>
    <row r="58" spans="2:14" s="27" customFormat="1" ht="19.5" customHeight="1">
      <c r="B58" s="31"/>
      <c r="C58" s="24" t="s">
        <v>85</v>
      </c>
      <c r="D58" s="23" t="s">
        <v>86</v>
      </c>
      <c r="E58" s="29" t="s">
        <v>1</v>
      </c>
      <c r="F58" s="29">
        <v>6</v>
      </c>
      <c r="G58" s="56"/>
      <c r="H58" s="169"/>
      <c r="I58" s="151"/>
      <c r="J58" s="158" t="str">
        <f>+C58</f>
        <v>IG 2.1</v>
      </c>
      <c r="K58" s="74" t="s">
        <v>326</v>
      </c>
      <c r="M58" s="158" t="str">
        <f>+J58</f>
        <v>IG 2.1</v>
      </c>
      <c r="N58" s="74"/>
    </row>
    <row r="59" spans="2:14" s="27" customFormat="1" ht="30.75" customHeight="1">
      <c r="B59" s="24"/>
      <c r="C59" s="24" t="s">
        <v>87</v>
      </c>
      <c r="D59" s="23" t="s">
        <v>88</v>
      </c>
      <c r="E59" s="29" t="s">
        <v>1</v>
      </c>
      <c r="F59" s="29">
        <v>6</v>
      </c>
      <c r="G59" s="56"/>
      <c r="H59" s="169"/>
      <c r="I59" s="151"/>
      <c r="J59" s="158" t="str">
        <f>+C59</f>
        <v>IG 2.2</v>
      </c>
      <c r="K59" s="74" t="s">
        <v>214</v>
      </c>
      <c r="M59" s="158" t="str">
        <f t="shared" ref="M59:M60" si="8">+J59</f>
        <v>IG 2.2</v>
      </c>
      <c r="N59" s="74"/>
    </row>
    <row r="60" spans="2:14" s="27" customFormat="1" ht="56.25" customHeight="1">
      <c r="B60" s="36"/>
      <c r="C60" s="24" t="s">
        <v>310</v>
      </c>
      <c r="D60" s="23" t="s">
        <v>89</v>
      </c>
      <c r="E60" s="29" t="s">
        <v>1</v>
      </c>
      <c r="F60" s="29">
        <v>4</v>
      </c>
      <c r="G60" s="56"/>
      <c r="H60" s="169"/>
      <c r="I60" s="151"/>
      <c r="J60" s="158" t="str">
        <f>+C60</f>
        <v>IG 2.3</v>
      </c>
      <c r="K60" s="74" t="s">
        <v>327</v>
      </c>
      <c r="M60" s="158" t="str">
        <f t="shared" si="8"/>
        <v>IG 2.3</v>
      </c>
      <c r="N60" s="74"/>
    </row>
    <row r="61" spans="2:14" s="27" customFormat="1" ht="20.100000000000001" customHeight="1">
      <c r="B61" s="205" t="s">
        <v>90</v>
      </c>
      <c r="C61" s="205"/>
      <c r="D61" s="26" t="s">
        <v>91</v>
      </c>
      <c r="E61" s="63" t="s">
        <v>135</v>
      </c>
      <c r="F61" s="61">
        <v>3</v>
      </c>
      <c r="G61" s="54">
        <f>+G62+G63+G64+G65</f>
        <v>0</v>
      </c>
      <c r="H61" s="169"/>
      <c r="I61" s="151"/>
      <c r="J61" s="157" t="str">
        <f>+B61</f>
        <v>IG.8</v>
      </c>
      <c r="K61" s="166" t="str">
        <f>+D61</f>
        <v>Fomento del ocio y tiempo libre con enfoque de género</v>
      </c>
      <c r="M61" s="157" t="str">
        <f>+J61</f>
        <v>IG.8</v>
      </c>
      <c r="N61" s="146" t="str">
        <f>+K61</f>
        <v>Fomento del ocio y tiempo libre con enfoque de género</v>
      </c>
    </row>
    <row r="62" spans="2:14" s="27" customFormat="1" ht="19.5" customHeight="1">
      <c r="B62" s="31"/>
      <c r="C62" s="24" t="s">
        <v>92</v>
      </c>
      <c r="D62" s="23" t="s">
        <v>93</v>
      </c>
      <c r="E62" s="29" t="s">
        <v>1</v>
      </c>
      <c r="F62" s="33">
        <v>3</v>
      </c>
      <c r="G62" s="56"/>
      <c r="H62" s="169"/>
      <c r="I62" s="151"/>
      <c r="J62" s="158" t="str">
        <f>+C62</f>
        <v>IG.8.1</v>
      </c>
      <c r="K62" s="74" t="s">
        <v>317</v>
      </c>
      <c r="M62" s="158" t="str">
        <f>+J62</f>
        <v>IG.8.1</v>
      </c>
      <c r="N62" s="137" t="s">
        <v>328</v>
      </c>
    </row>
    <row r="63" spans="2:14" s="27" customFormat="1" ht="19.5" customHeight="1">
      <c r="B63" s="34"/>
      <c r="C63" s="24" t="s">
        <v>94</v>
      </c>
      <c r="D63" s="23" t="s">
        <v>95</v>
      </c>
      <c r="E63" s="29" t="s">
        <v>1</v>
      </c>
      <c r="F63" s="29">
        <v>3</v>
      </c>
      <c r="G63" s="56"/>
      <c r="H63" s="169"/>
      <c r="I63" s="151"/>
      <c r="J63" s="158" t="str">
        <f>+C63</f>
        <v>IG.8.2</v>
      </c>
      <c r="K63" s="74" t="s">
        <v>317</v>
      </c>
      <c r="M63" s="158" t="str">
        <f t="shared" ref="M63:M65" si="9">+J63</f>
        <v>IG.8.2</v>
      </c>
      <c r="N63" s="138" t="s">
        <v>331</v>
      </c>
    </row>
    <row r="64" spans="2:14" s="27" customFormat="1" ht="28.5" customHeight="1">
      <c r="B64" s="31"/>
      <c r="C64" s="24" t="s">
        <v>96</v>
      </c>
      <c r="D64" s="23" t="s">
        <v>97</v>
      </c>
      <c r="E64" s="29" t="s">
        <v>1</v>
      </c>
      <c r="F64" s="29">
        <v>3</v>
      </c>
      <c r="G64" s="56"/>
      <c r="H64" s="169"/>
      <c r="I64" s="151"/>
      <c r="J64" s="158" t="str">
        <f>+C64</f>
        <v>IG.8.3</v>
      </c>
      <c r="K64" s="74" t="s">
        <v>317</v>
      </c>
      <c r="M64" s="158" t="str">
        <f t="shared" si="9"/>
        <v>IG.8.3</v>
      </c>
      <c r="N64" s="137" t="s">
        <v>329</v>
      </c>
    </row>
    <row r="65" spans="2:14" s="27" customFormat="1" ht="28.5" customHeight="1">
      <c r="B65" s="31"/>
      <c r="C65" s="24" t="s">
        <v>98</v>
      </c>
      <c r="D65" s="23" t="s">
        <v>99</v>
      </c>
      <c r="E65" s="29" t="s">
        <v>1</v>
      </c>
      <c r="F65" s="29">
        <v>3</v>
      </c>
      <c r="G65" s="56"/>
      <c r="H65" s="169"/>
      <c r="I65" s="151"/>
      <c r="J65" s="158" t="str">
        <f>+C65</f>
        <v>IG.8.4</v>
      </c>
      <c r="K65" s="74" t="s">
        <v>317</v>
      </c>
      <c r="M65" s="158" t="str">
        <f t="shared" si="9"/>
        <v>IG.8.4</v>
      </c>
      <c r="N65" s="137" t="s">
        <v>330</v>
      </c>
    </row>
    <row r="66" spans="2:14" s="27" customFormat="1" ht="30" customHeight="1">
      <c r="B66" s="175" t="s">
        <v>0</v>
      </c>
      <c r="C66" s="176"/>
      <c r="D66" s="177" t="s">
        <v>282</v>
      </c>
      <c r="E66" s="178"/>
      <c r="F66" s="60" t="s">
        <v>139</v>
      </c>
      <c r="G66" s="145" t="s">
        <v>141</v>
      </c>
      <c r="H66" s="179" t="s">
        <v>144</v>
      </c>
      <c r="I66" s="156"/>
      <c r="J66" s="157" t="str">
        <f>+B66</f>
        <v>Código</v>
      </c>
      <c r="K66" s="165" t="str">
        <f>+D66</f>
        <v>9. DESARROLLO RURAL INCLUSIVO</v>
      </c>
      <c r="M66" s="157" t="str">
        <f>+J66</f>
        <v>Código</v>
      </c>
      <c r="N66" s="142" t="str">
        <f>+K66</f>
        <v>9. DESARROLLO RURAL INCLUSIVO</v>
      </c>
    </row>
    <row r="67" spans="2:14" s="27" customFormat="1" ht="20.100000000000001" customHeight="1">
      <c r="B67" s="187" t="s">
        <v>283</v>
      </c>
      <c r="C67" s="188"/>
      <c r="D67" s="181" t="s">
        <v>284</v>
      </c>
      <c r="E67" s="181"/>
      <c r="F67" s="61">
        <v>2</v>
      </c>
      <c r="G67" s="60">
        <f>+G68+G69</f>
        <v>0</v>
      </c>
      <c r="H67" s="180"/>
      <c r="I67" s="156"/>
      <c r="J67" s="157" t="str">
        <f>+B67</f>
        <v>DRI.2</v>
      </c>
      <c r="K67" s="146" t="str">
        <f>+D67</f>
        <v>Condicionalidad social</v>
      </c>
      <c r="M67" s="157" t="str">
        <f>+J67</f>
        <v>DRI.2</v>
      </c>
      <c r="N67" s="146" t="str">
        <f>+K67</f>
        <v>Condicionalidad social</v>
      </c>
    </row>
    <row r="68" spans="2:14" s="27" customFormat="1" ht="28.5" customHeight="1">
      <c r="B68" s="31"/>
      <c r="C68" s="32" t="s">
        <v>285</v>
      </c>
      <c r="D68" s="34" t="s">
        <v>286</v>
      </c>
      <c r="E68" s="144" t="s">
        <v>7</v>
      </c>
      <c r="F68" s="33">
        <v>0.5</v>
      </c>
      <c r="G68" s="31"/>
      <c r="H68" s="31"/>
      <c r="I68" s="57"/>
      <c r="J68" s="158" t="str">
        <f>+C68</f>
        <v>DRI.2.1</v>
      </c>
      <c r="K68" s="22" t="s">
        <v>332</v>
      </c>
      <c r="M68" s="158" t="str">
        <f>+J68</f>
        <v>DRI.2.1</v>
      </c>
      <c r="N68" s="22" t="s">
        <v>333</v>
      </c>
    </row>
    <row r="69" spans="2:14" s="27" customFormat="1" ht="43.5" customHeight="1">
      <c r="B69" s="31"/>
      <c r="C69" s="32" t="s">
        <v>287</v>
      </c>
      <c r="D69" s="34" t="s">
        <v>288</v>
      </c>
      <c r="E69" s="29" t="s">
        <v>7</v>
      </c>
      <c r="F69" s="29">
        <v>1.5</v>
      </c>
      <c r="G69" s="31"/>
      <c r="H69" s="31"/>
      <c r="I69" s="57"/>
      <c r="J69" s="158" t="str">
        <f>+C69</f>
        <v>DRI.2.2</v>
      </c>
      <c r="K69" s="22" t="s">
        <v>334</v>
      </c>
      <c r="M69" s="158" t="str">
        <f>+J69</f>
        <v>DRI.2.2</v>
      </c>
      <c r="N69" s="22" t="s">
        <v>335</v>
      </c>
    </row>
    <row r="70" spans="2:14" s="27" customFormat="1" ht="20.100000000000001" customHeight="1">
      <c r="B70" s="187" t="s">
        <v>289</v>
      </c>
      <c r="C70" s="188"/>
      <c r="D70" s="182" t="s">
        <v>290</v>
      </c>
      <c r="E70" s="183"/>
      <c r="F70" s="61">
        <v>2</v>
      </c>
      <c r="G70" s="60">
        <f>+G71+G72+G73</f>
        <v>0</v>
      </c>
      <c r="H70" s="147" t="s">
        <v>291</v>
      </c>
      <c r="I70" s="151"/>
      <c r="J70" s="157" t="str">
        <f>+B70</f>
        <v>DRI.3</v>
      </c>
      <c r="K70" s="146" t="str">
        <f>+D70</f>
        <v>Características adaptativas de las estructuras</v>
      </c>
      <c r="M70" s="157" t="str">
        <f>+J70</f>
        <v>DRI.3</v>
      </c>
      <c r="N70" s="146" t="str">
        <f>+K70</f>
        <v>Características adaptativas de las estructuras</v>
      </c>
    </row>
    <row r="71" spans="2:14" s="27" customFormat="1" ht="41.25" customHeight="1">
      <c r="B71" s="31"/>
      <c r="C71" s="32" t="s">
        <v>292</v>
      </c>
      <c r="D71" s="34" t="s">
        <v>293</v>
      </c>
      <c r="E71" s="29" t="s">
        <v>7</v>
      </c>
      <c r="F71" s="29">
        <v>1.5</v>
      </c>
      <c r="G71" s="31"/>
      <c r="H71" s="31"/>
      <c r="I71" s="57"/>
      <c r="J71" s="158" t="str">
        <f>+C71</f>
        <v>DRI.3.1</v>
      </c>
      <c r="K71" s="74" t="s">
        <v>317</v>
      </c>
      <c r="M71" s="158" t="str">
        <f>+J71</f>
        <v>DRI.3.1</v>
      </c>
      <c r="N71" s="22" t="s">
        <v>336</v>
      </c>
    </row>
    <row r="72" spans="2:14" s="27" customFormat="1" ht="30" customHeight="1">
      <c r="B72" s="31"/>
      <c r="C72" s="32" t="s">
        <v>294</v>
      </c>
      <c r="D72" s="34" t="s">
        <v>295</v>
      </c>
      <c r="E72" s="29" t="s">
        <v>7</v>
      </c>
      <c r="F72" s="29">
        <v>0.5</v>
      </c>
      <c r="G72" s="31"/>
      <c r="H72" s="31"/>
      <c r="I72" s="57"/>
      <c r="J72" s="158" t="str">
        <f>+C72</f>
        <v>DRI.3.2</v>
      </c>
      <c r="K72" s="22" t="s">
        <v>340</v>
      </c>
      <c r="M72" s="158" t="str">
        <f t="shared" ref="M72:M73" si="10">+J72</f>
        <v>DRI.3.2</v>
      </c>
      <c r="N72" s="32" t="s">
        <v>337</v>
      </c>
    </row>
    <row r="73" spans="2:14" s="27" customFormat="1" ht="30" customHeight="1">
      <c r="B73" s="35"/>
      <c r="C73" s="32" t="s">
        <v>296</v>
      </c>
      <c r="D73" s="34" t="s">
        <v>297</v>
      </c>
      <c r="E73" s="29" t="s">
        <v>7</v>
      </c>
      <c r="F73" s="29">
        <v>2</v>
      </c>
      <c r="G73" s="31"/>
      <c r="H73" s="31"/>
      <c r="I73" s="57"/>
      <c r="J73" s="158" t="str">
        <f>+C73</f>
        <v>DRI.3.3</v>
      </c>
      <c r="K73" s="32" t="s">
        <v>339</v>
      </c>
      <c r="M73" s="158" t="str">
        <f t="shared" si="10"/>
        <v>DRI.3.3</v>
      </c>
      <c r="N73" s="22" t="s">
        <v>338</v>
      </c>
    </row>
    <row r="74" spans="2:14" s="27" customFormat="1" ht="27" customHeight="1">
      <c r="B74" s="175" t="s">
        <v>0</v>
      </c>
      <c r="C74" s="176"/>
      <c r="D74" s="173" t="s">
        <v>152</v>
      </c>
      <c r="E74" s="174"/>
      <c r="F74" s="60" t="s">
        <v>139</v>
      </c>
      <c r="G74" s="51" t="s">
        <v>141</v>
      </c>
      <c r="H74" s="54" t="s">
        <v>144</v>
      </c>
      <c r="I74" s="156"/>
      <c r="J74" s="157" t="str">
        <f>+B74</f>
        <v>Código</v>
      </c>
      <c r="K74" s="142" t="str">
        <f>+D74</f>
        <v>10. JUVENTUD RURAL</v>
      </c>
      <c r="M74" s="157" t="str">
        <f>+J74</f>
        <v>Código</v>
      </c>
      <c r="N74" s="142" t="str">
        <f>+K74</f>
        <v>10. JUVENTUD RURAL</v>
      </c>
    </row>
    <row r="75" spans="2:14" s="27" customFormat="1" ht="20.100000000000001" customHeight="1">
      <c r="B75" s="205" t="s">
        <v>100</v>
      </c>
      <c r="C75" s="205"/>
      <c r="D75" s="26" t="s">
        <v>101</v>
      </c>
      <c r="E75" s="63" t="s">
        <v>135</v>
      </c>
      <c r="F75" s="61">
        <v>5</v>
      </c>
      <c r="G75" s="54">
        <v>0</v>
      </c>
      <c r="H75" s="170"/>
      <c r="I75" s="151"/>
      <c r="J75" s="157" t="str">
        <f>+B75</f>
        <v>JR.3</v>
      </c>
      <c r="K75" s="166" t="str">
        <f>+D75</f>
        <v>Acciones positivas en favor de la juventud rural</v>
      </c>
      <c r="M75" s="157" t="str">
        <f>+J75</f>
        <v>JR.3</v>
      </c>
      <c r="N75" s="166" t="str">
        <f>+K75</f>
        <v>Acciones positivas en favor de la juventud rural</v>
      </c>
    </row>
    <row r="76" spans="2:14" s="27" customFormat="1" ht="50.25" customHeight="1">
      <c r="B76" s="148"/>
      <c r="C76" s="34" t="s">
        <v>299</v>
      </c>
      <c r="D76" s="23" t="s">
        <v>298</v>
      </c>
      <c r="E76" s="29" t="s">
        <v>1</v>
      </c>
      <c r="F76" s="143">
        <v>4</v>
      </c>
      <c r="G76" s="149"/>
      <c r="H76" s="171"/>
      <c r="I76" s="151"/>
      <c r="J76" s="158" t="str">
        <f t="shared" ref="J76:J83" si="11">+C76</f>
        <v>JR.3.1</v>
      </c>
      <c r="K76" s="136" t="s">
        <v>341</v>
      </c>
      <c r="M76" s="158" t="str">
        <f>+J76</f>
        <v>JR.3.1</v>
      </c>
      <c r="N76" s="136" t="s">
        <v>342</v>
      </c>
    </row>
    <row r="77" spans="2:14" s="27" customFormat="1" ht="36.75" customHeight="1">
      <c r="B77" s="148"/>
      <c r="C77" s="34" t="s">
        <v>300</v>
      </c>
      <c r="D77" s="23" t="s">
        <v>305</v>
      </c>
      <c r="E77" s="29" t="s">
        <v>1</v>
      </c>
      <c r="F77" s="143">
        <v>4</v>
      </c>
      <c r="G77" s="149"/>
      <c r="H77" s="171"/>
      <c r="I77" s="151"/>
      <c r="J77" s="158" t="str">
        <f t="shared" si="11"/>
        <v>JR.3.2</v>
      </c>
      <c r="K77" s="136" t="s">
        <v>343</v>
      </c>
      <c r="M77" s="158" t="str">
        <f t="shared" ref="M77:M83" si="12">+J77</f>
        <v>JR.3.2</v>
      </c>
      <c r="N77" s="56" t="s">
        <v>344</v>
      </c>
    </row>
    <row r="78" spans="2:14" s="27" customFormat="1" ht="24" customHeight="1">
      <c r="B78" s="148"/>
      <c r="C78" s="34" t="s">
        <v>301</v>
      </c>
      <c r="D78" s="23" t="s">
        <v>306</v>
      </c>
      <c r="E78" s="29" t="s">
        <v>7</v>
      </c>
      <c r="F78" s="143">
        <v>1</v>
      </c>
      <c r="G78" s="149"/>
      <c r="H78" s="171"/>
      <c r="I78" s="151"/>
      <c r="J78" s="158" t="str">
        <f t="shared" si="11"/>
        <v>JR.3.3</v>
      </c>
      <c r="K78" s="56" t="s">
        <v>346</v>
      </c>
      <c r="M78" s="158" t="str">
        <f t="shared" si="12"/>
        <v>JR.3.3</v>
      </c>
      <c r="N78" s="136" t="s">
        <v>345</v>
      </c>
    </row>
    <row r="79" spans="2:14" s="27" customFormat="1" ht="30.75" customHeight="1">
      <c r="B79" s="148"/>
      <c r="C79" s="34" t="s">
        <v>302</v>
      </c>
      <c r="D79" s="23" t="s">
        <v>307</v>
      </c>
      <c r="E79" s="29" t="s">
        <v>7</v>
      </c>
      <c r="F79" s="143">
        <v>1</v>
      </c>
      <c r="G79" s="149"/>
      <c r="H79" s="171"/>
      <c r="I79" s="151"/>
      <c r="J79" s="158" t="str">
        <f t="shared" si="11"/>
        <v>JR.3.4</v>
      </c>
      <c r="K79" s="136" t="s">
        <v>347</v>
      </c>
      <c r="M79" s="158" t="str">
        <f t="shared" si="12"/>
        <v>JR.3.4</v>
      </c>
      <c r="N79" s="136" t="s">
        <v>348</v>
      </c>
    </row>
    <row r="80" spans="2:14" s="27" customFormat="1" ht="43.5" customHeight="1">
      <c r="B80" s="148"/>
      <c r="C80" s="34" t="s">
        <v>102</v>
      </c>
      <c r="D80" s="23" t="s">
        <v>103</v>
      </c>
      <c r="E80" s="29" t="s">
        <v>1</v>
      </c>
      <c r="F80" s="143">
        <v>4</v>
      </c>
      <c r="G80" s="149"/>
      <c r="H80" s="171"/>
      <c r="I80" s="151"/>
      <c r="J80" s="158" t="str">
        <f t="shared" si="11"/>
        <v>JR.3.5</v>
      </c>
      <c r="K80" s="56" t="s">
        <v>273</v>
      </c>
      <c r="M80" s="158" t="str">
        <f t="shared" si="12"/>
        <v>JR.3.5</v>
      </c>
      <c r="N80" s="136" t="s">
        <v>350</v>
      </c>
    </row>
    <row r="81" spans="2:14" s="27" customFormat="1" ht="20.100000000000001" customHeight="1">
      <c r="B81" s="148"/>
      <c r="C81" s="34" t="s">
        <v>104</v>
      </c>
      <c r="D81" s="23" t="s">
        <v>105</v>
      </c>
      <c r="E81" s="29" t="s">
        <v>1</v>
      </c>
      <c r="F81" s="143">
        <v>4</v>
      </c>
      <c r="G81" s="149"/>
      <c r="H81" s="171"/>
      <c r="I81" s="151"/>
      <c r="J81" s="158" t="str">
        <f t="shared" si="11"/>
        <v>JR.3.6</v>
      </c>
      <c r="K81" s="56" t="s">
        <v>273</v>
      </c>
      <c r="M81" s="158" t="str">
        <f t="shared" si="12"/>
        <v>JR.3.6</v>
      </c>
      <c r="N81" s="56" t="s">
        <v>351</v>
      </c>
    </row>
    <row r="82" spans="2:14" s="27" customFormat="1" ht="47.25" customHeight="1">
      <c r="B82" s="148"/>
      <c r="C82" s="34" t="s">
        <v>303</v>
      </c>
      <c r="D82" s="23" t="s">
        <v>308</v>
      </c>
      <c r="E82" s="29" t="s">
        <v>1</v>
      </c>
      <c r="F82" s="143">
        <v>4</v>
      </c>
      <c r="G82" s="149"/>
      <c r="H82" s="171"/>
      <c r="I82" s="151"/>
      <c r="J82" s="158" t="str">
        <f t="shared" si="11"/>
        <v>JR.3.7</v>
      </c>
      <c r="K82" s="56" t="s">
        <v>273</v>
      </c>
      <c r="M82" s="158" t="str">
        <f t="shared" si="12"/>
        <v>JR.3.7</v>
      </c>
      <c r="N82" s="136" t="s">
        <v>352</v>
      </c>
    </row>
    <row r="83" spans="2:14" s="27" customFormat="1" ht="20.100000000000001" customHeight="1">
      <c r="B83" s="31"/>
      <c r="C83" s="34" t="s">
        <v>304</v>
      </c>
      <c r="D83" s="23" t="s">
        <v>309</v>
      </c>
      <c r="E83" s="29" t="s">
        <v>7</v>
      </c>
      <c r="F83" s="29">
        <v>1</v>
      </c>
      <c r="G83" s="56"/>
      <c r="H83" s="171"/>
      <c r="I83" s="151"/>
      <c r="J83" s="158" t="str">
        <f t="shared" si="11"/>
        <v>JR.3.8</v>
      </c>
      <c r="K83" s="56" t="s">
        <v>349</v>
      </c>
      <c r="M83" s="158" t="str">
        <f t="shared" si="12"/>
        <v>JR.3.8</v>
      </c>
      <c r="N83" s="56"/>
    </row>
    <row r="84" spans="2:14" s="27" customFormat="1" ht="30.75" customHeight="1">
      <c r="B84" s="175" t="s">
        <v>0</v>
      </c>
      <c r="C84" s="176"/>
      <c r="D84" s="173" t="s">
        <v>153</v>
      </c>
      <c r="E84" s="174"/>
      <c r="F84" s="60" t="s">
        <v>139</v>
      </c>
      <c r="G84" s="51" t="s">
        <v>141</v>
      </c>
      <c r="H84" s="54" t="s">
        <v>144</v>
      </c>
      <c r="I84" s="156"/>
      <c r="J84" s="157" t="str">
        <f>+B84</f>
        <v>Código</v>
      </c>
      <c r="K84" s="142" t="str">
        <f>+D84</f>
        <v>11. INNOVACIÓN</v>
      </c>
      <c r="M84" s="157" t="str">
        <f>+J84</f>
        <v>Código</v>
      </c>
      <c r="N84" s="142" t="str">
        <f>+K84</f>
        <v>11. INNOVACIÓN</v>
      </c>
    </row>
    <row r="85" spans="2:14" s="27" customFormat="1" ht="20.100000000000001" customHeight="1">
      <c r="B85" s="184" t="s">
        <v>106</v>
      </c>
      <c r="C85" s="184"/>
      <c r="D85" s="26" t="s">
        <v>107</v>
      </c>
      <c r="E85" s="63" t="s">
        <v>135</v>
      </c>
      <c r="F85" s="61">
        <v>5</v>
      </c>
      <c r="G85" s="54">
        <f>+G86+G87+G88</f>
        <v>0</v>
      </c>
      <c r="H85" s="170"/>
      <c r="I85" s="151"/>
      <c r="J85" s="157" t="str">
        <f>+B85</f>
        <v>IN.1</v>
      </c>
      <c r="K85" s="166" t="str">
        <f>+D85</f>
        <v>Carácter innovador de la operación para la que se solicita la ayuda</v>
      </c>
      <c r="M85" s="157" t="str">
        <f>+J85</f>
        <v>IN.1</v>
      </c>
      <c r="N85" s="166" t="str">
        <f>+K85</f>
        <v>Carácter innovador de la operación para la que se solicita la ayuda</v>
      </c>
    </row>
    <row r="86" spans="2:14" s="27" customFormat="1" ht="20.100000000000001" customHeight="1">
      <c r="B86" s="31"/>
      <c r="C86" s="29" t="s">
        <v>108</v>
      </c>
      <c r="D86" s="23" t="s">
        <v>109</v>
      </c>
      <c r="E86" s="29" t="s">
        <v>7</v>
      </c>
      <c r="F86" s="29">
        <v>2</v>
      </c>
      <c r="G86" s="56"/>
      <c r="H86" s="171"/>
      <c r="I86" s="151"/>
      <c r="J86" s="158" t="str">
        <f>+C86</f>
        <v>IN.1.1</v>
      </c>
      <c r="K86" s="56" t="s">
        <v>274</v>
      </c>
      <c r="M86" s="158" t="str">
        <f>+J86</f>
        <v>IN.1.1</v>
      </c>
      <c r="N86" s="56"/>
    </row>
    <row r="87" spans="2:14" s="27" customFormat="1" ht="20.100000000000001" customHeight="1">
      <c r="B87" s="31"/>
      <c r="C87" s="29" t="s">
        <v>110</v>
      </c>
      <c r="D87" s="23" t="s">
        <v>111</v>
      </c>
      <c r="E87" s="29" t="s">
        <v>7</v>
      </c>
      <c r="F87" s="29">
        <v>3</v>
      </c>
      <c r="G87" s="56"/>
      <c r="H87" s="171"/>
      <c r="I87" s="151"/>
      <c r="J87" s="158" t="str">
        <f>+C87</f>
        <v>IN.1.2</v>
      </c>
      <c r="K87" s="56" t="s">
        <v>274</v>
      </c>
      <c r="M87" s="158" t="str">
        <f t="shared" ref="M87:M88" si="13">+J87</f>
        <v>IN.1.2</v>
      </c>
      <c r="N87" s="56"/>
    </row>
    <row r="88" spans="2:14" s="27" customFormat="1" ht="20.100000000000001" customHeight="1">
      <c r="B88" s="31"/>
      <c r="C88" s="29" t="s">
        <v>112</v>
      </c>
      <c r="D88" s="23" t="s">
        <v>113</v>
      </c>
      <c r="E88" s="29" t="s">
        <v>7</v>
      </c>
      <c r="F88" s="29">
        <v>3</v>
      </c>
      <c r="G88" s="56"/>
      <c r="H88" s="172"/>
      <c r="I88" s="151"/>
      <c r="J88" s="158" t="str">
        <f>+C88</f>
        <v>IN.1.3</v>
      </c>
      <c r="K88" s="56" t="s">
        <v>274</v>
      </c>
      <c r="M88" s="158" t="str">
        <f t="shared" si="13"/>
        <v>IN.1.3</v>
      </c>
      <c r="N88" s="56"/>
    </row>
    <row r="89" spans="2:14" s="27" customFormat="1" ht="30.75" customHeight="1">
      <c r="B89" s="175" t="s">
        <v>0</v>
      </c>
      <c r="C89" s="176"/>
      <c r="D89" s="173" t="s">
        <v>198</v>
      </c>
      <c r="E89" s="174"/>
      <c r="F89" s="60" t="s">
        <v>139</v>
      </c>
      <c r="G89" s="51" t="s">
        <v>141</v>
      </c>
      <c r="H89" s="54" t="s">
        <v>144</v>
      </c>
      <c r="I89" s="156"/>
      <c r="J89" s="157" t="str">
        <f>+B89</f>
        <v>Código</v>
      </c>
      <c r="K89" s="142" t="str">
        <f>+D89</f>
        <v>12. PATRIMONIO</v>
      </c>
      <c r="M89" s="157" t="str">
        <f>+J89</f>
        <v>Código</v>
      </c>
      <c r="N89" s="142" t="str">
        <f>+K89</f>
        <v>12. PATRIMONIO</v>
      </c>
    </row>
    <row r="90" spans="2:14" s="27" customFormat="1" ht="20.100000000000001" customHeight="1">
      <c r="B90" s="184" t="s">
        <v>114</v>
      </c>
      <c r="C90" s="184"/>
      <c r="D90" s="25" t="s">
        <v>115</v>
      </c>
      <c r="E90" s="63" t="s">
        <v>135</v>
      </c>
      <c r="F90" s="61">
        <v>13</v>
      </c>
      <c r="G90" s="54">
        <f>+G91+G92+G93</f>
        <v>0</v>
      </c>
      <c r="H90" s="170"/>
      <c r="I90" s="151"/>
      <c r="J90" s="157" t="str">
        <f>+B90</f>
        <v>PT.1</v>
      </c>
      <c r="K90" s="166" t="str">
        <f>+D90</f>
        <v>Contribución de la operación a la puesta en valor del patrimonio</v>
      </c>
      <c r="M90" s="157" t="str">
        <f>+J90</f>
        <v>PT.1</v>
      </c>
      <c r="N90" s="166" t="str">
        <f>+K90</f>
        <v>Contribución de la operación a la puesta en valor del patrimonio</v>
      </c>
    </row>
    <row r="91" spans="2:14" s="27" customFormat="1" ht="63" customHeight="1">
      <c r="B91" s="31"/>
      <c r="C91" s="29" t="s">
        <v>116</v>
      </c>
      <c r="D91" s="23" t="s">
        <v>201</v>
      </c>
      <c r="E91" s="29" t="s">
        <v>7</v>
      </c>
      <c r="F91" s="29">
        <v>12</v>
      </c>
      <c r="G91" s="56"/>
      <c r="H91" s="171"/>
      <c r="I91" s="151"/>
      <c r="J91" s="158" t="str">
        <f>+C91</f>
        <v>PT.1.1</v>
      </c>
      <c r="K91" s="136" t="s">
        <v>353</v>
      </c>
      <c r="M91" s="158" t="str">
        <f>+J91</f>
        <v>PT.1.1</v>
      </c>
      <c r="N91" s="136" t="s">
        <v>354</v>
      </c>
    </row>
    <row r="92" spans="2:14" s="27" customFormat="1" ht="63" customHeight="1">
      <c r="B92" s="31"/>
      <c r="C92" s="29" t="s">
        <v>117</v>
      </c>
      <c r="D92" s="23" t="s">
        <v>118</v>
      </c>
      <c r="E92" s="29" t="s">
        <v>7</v>
      </c>
      <c r="F92" s="29">
        <v>1</v>
      </c>
      <c r="G92" s="56"/>
      <c r="H92" s="171"/>
      <c r="I92" s="151"/>
      <c r="J92" s="158" t="str">
        <f>+C92</f>
        <v>PT.1.2</v>
      </c>
      <c r="K92" s="56" t="s">
        <v>274</v>
      </c>
      <c r="M92" s="158" t="str">
        <f t="shared" ref="M92:M93" si="14">+J92</f>
        <v>PT.1.2</v>
      </c>
      <c r="N92" s="136" t="s">
        <v>355</v>
      </c>
    </row>
    <row r="93" spans="2:14" s="27" customFormat="1" ht="36" customHeight="1">
      <c r="B93" s="31"/>
      <c r="C93" s="29" t="s">
        <v>119</v>
      </c>
      <c r="D93" s="23" t="s">
        <v>120</v>
      </c>
      <c r="E93" s="29" t="s">
        <v>7</v>
      </c>
      <c r="F93" s="29">
        <v>2</v>
      </c>
      <c r="G93" s="56"/>
      <c r="H93" s="172"/>
      <c r="I93" s="151"/>
      <c r="J93" s="158" t="str">
        <f>+C93</f>
        <v>PT.1.3</v>
      </c>
      <c r="K93" s="56" t="s">
        <v>274</v>
      </c>
      <c r="M93" s="158" t="str">
        <f t="shared" si="14"/>
        <v>PT.1.3</v>
      </c>
      <c r="N93" s="136" t="s">
        <v>356</v>
      </c>
    </row>
    <row r="94" spans="2:14" s="27" customFormat="1" ht="26.25" customHeight="1">
      <c r="B94" s="175" t="s">
        <v>0</v>
      </c>
      <c r="C94" s="176"/>
      <c r="D94" s="173" t="s">
        <v>154</v>
      </c>
      <c r="E94" s="174"/>
      <c r="F94" s="60" t="s">
        <v>139</v>
      </c>
      <c r="G94" s="51" t="s">
        <v>141</v>
      </c>
      <c r="H94" s="54" t="s">
        <v>144</v>
      </c>
      <c r="I94" s="156"/>
      <c r="J94" s="157" t="str">
        <f>+B94</f>
        <v>Código</v>
      </c>
      <c r="K94" s="142" t="str">
        <f>+D94</f>
        <v>13. PERFIL DEL SOLICITANTE</v>
      </c>
      <c r="M94" s="157" t="str">
        <f>+J94</f>
        <v>Código</v>
      </c>
      <c r="N94" s="142" t="str">
        <f>+K94</f>
        <v>13. PERFIL DEL SOLICITANTE</v>
      </c>
    </row>
    <row r="95" spans="2:14" s="27" customFormat="1" ht="20.100000000000001" customHeight="1">
      <c r="B95" s="67" t="s">
        <v>121</v>
      </c>
      <c r="C95" s="48"/>
      <c r="D95" s="26" t="s">
        <v>122</v>
      </c>
      <c r="E95" s="63" t="s">
        <v>135</v>
      </c>
      <c r="F95" s="61">
        <v>6</v>
      </c>
      <c r="G95" s="54">
        <f>+G96+G97</f>
        <v>0</v>
      </c>
      <c r="H95" s="170"/>
      <c r="I95" s="151"/>
      <c r="J95" s="157" t="str">
        <f>+B95</f>
        <v>PS.1</v>
      </c>
      <c r="K95" s="166" t="str">
        <f>+D95</f>
        <v>Tipología de la cooperación de la persona física o jurídica promotora</v>
      </c>
      <c r="M95" s="157" t="str">
        <f>+J95</f>
        <v>PS.1</v>
      </c>
      <c r="N95" s="166" t="str">
        <f>+K95</f>
        <v>Tipología de la cooperación de la persona física o jurídica promotora</v>
      </c>
    </row>
    <row r="96" spans="2:14" s="27" customFormat="1" ht="39" customHeight="1">
      <c r="B96" s="29"/>
      <c r="C96" s="29" t="s">
        <v>123</v>
      </c>
      <c r="D96" s="23" t="s">
        <v>124</v>
      </c>
      <c r="E96" s="29" t="s">
        <v>7</v>
      </c>
      <c r="F96" s="29">
        <v>1</v>
      </c>
      <c r="G96" s="56"/>
      <c r="H96" s="171"/>
      <c r="I96" s="151"/>
      <c r="J96" s="158" t="str">
        <f>+C96</f>
        <v>PS.1.2</v>
      </c>
      <c r="K96" s="23" t="s">
        <v>357</v>
      </c>
      <c r="M96" s="158" t="str">
        <f>+J96</f>
        <v>PS.1.2</v>
      </c>
      <c r="N96" s="23"/>
    </row>
    <row r="97" spans="2:14" s="27" customFormat="1" ht="30" customHeight="1">
      <c r="B97" s="68"/>
      <c r="C97" s="29" t="s">
        <v>125</v>
      </c>
      <c r="D97" s="23" t="s">
        <v>126</v>
      </c>
      <c r="E97" s="29" t="s">
        <v>7</v>
      </c>
      <c r="F97" s="29">
        <v>5</v>
      </c>
      <c r="G97" s="56"/>
      <c r="H97" s="172"/>
      <c r="I97" s="151"/>
      <c r="J97" s="158" t="str">
        <f>+C97</f>
        <v>PS.1.3</v>
      </c>
      <c r="K97" s="23" t="s">
        <v>358</v>
      </c>
      <c r="M97" s="158" t="str">
        <f>+J97</f>
        <v>PS.1.3</v>
      </c>
      <c r="N97" s="23"/>
    </row>
    <row r="98" spans="2:14" s="27" customFormat="1" ht="30.75" customHeight="1">
      <c r="B98" s="175" t="s">
        <v>0</v>
      </c>
      <c r="C98" s="176"/>
      <c r="D98" s="173" t="s">
        <v>359</v>
      </c>
      <c r="E98" s="174"/>
      <c r="F98" s="60" t="s">
        <v>139</v>
      </c>
      <c r="G98" s="51" t="s">
        <v>141</v>
      </c>
      <c r="H98" s="54" t="s">
        <v>144</v>
      </c>
      <c r="I98" s="156"/>
      <c r="J98" s="157" t="str">
        <f>+B98</f>
        <v>Código</v>
      </c>
      <c r="K98" s="142" t="str">
        <f>+D98</f>
        <v>14. SERVICIOS A LA POBLACIÓN</v>
      </c>
      <c r="M98" s="157" t="str">
        <f>+J98</f>
        <v>Código</v>
      </c>
      <c r="N98" s="142" t="str">
        <f>+K98</f>
        <v>14. SERVICIOS A LA POBLACIÓN</v>
      </c>
    </row>
    <row r="99" spans="2:14" s="27" customFormat="1" ht="20.100000000000001" customHeight="1">
      <c r="B99" s="184" t="s">
        <v>127</v>
      </c>
      <c r="C99" s="184"/>
      <c r="D99" s="26" t="s">
        <v>128</v>
      </c>
      <c r="E99" s="63" t="s">
        <v>135</v>
      </c>
      <c r="F99" s="61">
        <v>15</v>
      </c>
      <c r="G99" s="54">
        <f>+G100+G101+G102+G103</f>
        <v>0</v>
      </c>
      <c r="H99" s="169"/>
      <c r="I99" s="151"/>
      <c r="J99" s="157" t="str">
        <f>+B99</f>
        <v>SP.2</v>
      </c>
      <c r="K99" s="166" t="str">
        <f>+D99</f>
        <v>Contribución de la operación a la mejora de la calidad de vida</v>
      </c>
      <c r="M99" s="157" t="str">
        <f>+J99</f>
        <v>SP.2</v>
      </c>
      <c r="N99" s="166" t="str">
        <f>+K99</f>
        <v>Contribución de la operación a la mejora de la calidad de vida</v>
      </c>
    </row>
    <row r="100" spans="2:14" s="27" customFormat="1" ht="30" customHeight="1">
      <c r="B100" s="29"/>
      <c r="C100" s="29" t="s">
        <v>129</v>
      </c>
      <c r="D100" s="23" t="s">
        <v>130</v>
      </c>
      <c r="E100" s="29" t="s">
        <v>7</v>
      </c>
      <c r="F100" s="29">
        <v>12</v>
      </c>
      <c r="G100" s="56"/>
      <c r="H100" s="169"/>
      <c r="I100" s="151"/>
      <c r="J100" s="158" t="str">
        <f>+C100</f>
        <v>SP.2.1</v>
      </c>
      <c r="K100" s="136" t="s">
        <v>360</v>
      </c>
      <c r="M100" s="158" t="str">
        <f>+J100</f>
        <v>SP.2.1</v>
      </c>
      <c r="N100" s="136" t="s">
        <v>362</v>
      </c>
    </row>
    <row r="101" spans="2:14" s="27" customFormat="1" ht="51" customHeight="1">
      <c r="B101" s="29"/>
      <c r="C101" s="29" t="s">
        <v>131</v>
      </c>
      <c r="D101" s="23" t="s">
        <v>132</v>
      </c>
      <c r="E101" s="29" t="s">
        <v>7</v>
      </c>
      <c r="F101" s="29">
        <v>3</v>
      </c>
      <c r="G101" s="56"/>
      <c r="H101" s="169"/>
      <c r="I101" s="151"/>
      <c r="J101" s="158" t="str">
        <f>+C101</f>
        <v>SP.2.2</v>
      </c>
      <c r="K101" s="56" t="s">
        <v>361</v>
      </c>
      <c r="M101" s="158" t="str">
        <f t="shared" ref="M101:M102" si="15">+J101</f>
        <v>SP.2.2</v>
      </c>
      <c r="N101" s="136" t="s">
        <v>350</v>
      </c>
    </row>
    <row r="102" spans="2:14" s="27" customFormat="1" ht="30" customHeight="1">
      <c r="B102" s="29"/>
      <c r="C102" s="29" t="s">
        <v>133</v>
      </c>
      <c r="D102" s="23" t="s">
        <v>134</v>
      </c>
      <c r="E102" s="29" t="s">
        <v>1</v>
      </c>
      <c r="F102" s="29">
        <v>10</v>
      </c>
      <c r="G102" s="56"/>
      <c r="H102" s="169"/>
      <c r="I102" s="151"/>
      <c r="J102" s="158" t="str">
        <f>+C102</f>
        <v>SP.2.3</v>
      </c>
      <c r="K102" s="56" t="s">
        <v>361</v>
      </c>
      <c r="M102" s="158" t="str">
        <f t="shared" si="15"/>
        <v>SP.2.3</v>
      </c>
      <c r="N102" s="136" t="s">
        <v>363</v>
      </c>
    </row>
    <row r="104" spans="2:14" ht="37.5" customHeight="1">
      <c r="C104" s="17"/>
      <c r="E104" s="60" t="s">
        <v>140</v>
      </c>
      <c r="F104" s="61">
        <f>+F99+F95+F90+F85+F75+F70+F67+F61+F57+F47+F43+F41+F36+F34+F31+F29+F25+F19+F14+F10</f>
        <v>100</v>
      </c>
      <c r="G104" s="59">
        <f>+G10+G14+G19+G25+G29+G31+G34+G36+G41+G43+G47+G57+G61+G75+G85+G90+G95+G99</f>
        <v>0</v>
      </c>
    </row>
  </sheetData>
  <mergeCells count="73">
    <mergeCell ref="B18:C18"/>
    <mergeCell ref="D18:E18"/>
    <mergeCell ref="B19:C19"/>
    <mergeCell ref="B29:C29"/>
    <mergeCell ref="D29:E29"/>
    <mergeCell ref="B99:C99"/>
    <mergeCell ref="B90:C90"/>
    <mergeCell ref="B75:C75"/>
    <mergeCell ref="B85:C85"/>
    <mergeCell ref="B57:C57"/>
    <mergeCell ref="B61:C61"/>
    <mergeCell ref="B89:C89"/>
    <mergeCell ref="B66:C66"/>
    <mergeCell ref="B67:C67"/>
    <mergeCell ref="B70:C70"/>
    <mergeCell ref="B1:H1"/>
    <mergeCell ref="B2:E2"/>
    <mergeCell ref="F2:F3"/>
    <mergeCell ref="G2:H3"/>
    <mergeCell ref="C3:E3"/>
    <mergeCell ref="H10:H12"/>
    <mergeCell ref="B13:C13"/>
    <mergeCell ref="H14:H17"/>
    <mergeCell ref="C4:E4"/>
    <mergeCell ref="F4:F5"/>
    <mergeCell ref="G4:H5"/>
    <mergeCell ref="C5:E5"/>
    <mergeCell ref="B8:F8"/>
    <mergeCell ref="B9:C9"/>
    <mergeCell ref="B10:C10"/>
    <mergeCell ref="H19:H23"/>
    <mergeCell ref="B24:C24"/>
    <mergeCell ref="D24:E24"/>
    <mergeCell ref="B25:C25"/>
    <mergeCell ref="H25:H28"/>
    <mergeCell ref="H29:H30"/>
    <mergeCell ref="B31:C31"/>
    <mergeCell ref="D31:E31"/>
    <mergeCell ref="H31:H32"/>
    <mergeCell ref="B33:C33"/>
    <mergeCell ref="D33:E33"/>
    <mergeCell ref="B56:C56"/>
    <mergeCell ref="D56:E56"/>
    <mergeCell ref="H47:H55"/>
    <mergeCell ref="H34:H35"/>
    <mergeCell ref="H36:H40"/>
    <mergeCell ref="H41:H42"/>
    <mergeCell ref="H43:H46"/>
    <mergeCell ref="B41:C41"/>
    <mergeCell ref="B43:C43"/>
    <mergeCell ref="B47:C47"/>
    <mergeCell ref="B36:C36"/>
    <mergeCell ref="B34:C34"/>
    <mergeCell ref="H57:H60"/>
    <mergeCell ref="H61:H65"/>
    <mergeCell ref="B74:C74"/>
    <mergeCell ref="D74:E74"/>
    <mergeCell ref="B84:C84"/>
    <mergeCell ref="D84:E84"/>
    <mergeCell ref="D66:E66"/>
    <mergeCell ref="H66:H67"/>
    <mergeCell ref="D67:E67"/>
    <mergeCell ref="D70:E70"/>
    <mergeCell ref="D89:E89"/>
    <mergeCell ref="B94:C94"/>
    <mergeCell ref="D94:E94"/>
    <mergeCell ref="B98:C98"/>
    <mergeCell ref="D98:E98"/>
    <mergeCell ref="H99:H102"/>
    <mergeCell ref="H95:H97"/>
    <mergeCell ref="H90:H93"/>
    <mergeCell ref="H85:H88"/>
    <mergeCell ref="H75:H8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AB6D-EB3B-4C72-A6B4-265881A94067}">
  <dimension ref="A1:F20"/>
  <sheetViews>
    <sheetView workbookViewId="0">
      <selection activeCell="C25" sqref="C25:D25"/>
    </sheetView>
  </sheetViews>
  <sheetFormatPr baseColWidth="10" defaultRowHeight="16.5"/>
  <cols>
    <col min="1" max="1" width="30.625" style="1" customWidth="1"/>
    <col min="2" max="2" width="21.5" style="1" customWidth="1"/>
  </cols>
  <sheetData>
    <row r="1" spans="1:6">
      <c r="A1" s="212" t="s">
        <v>158</v>
      </c>
      <c r="B1" s="212"/>
      <c r="F1" s="10"/>
    </row>
    <row r="2" spans="1:6">
      <c r="A2" s="2" t="s">
        <v>155</v>
      </c>
      <c r="B2" s="2" t="s">
        <v>156</v>
      </c>
      <c r="F2" s="10"/>
    </row>
    <row r="3" spans="1:6">
      <c r="A3" s="3" t="s">
        <v>159</v>
      </c>
      <c r="B3" s="4">
        <v>19474</v>
      </c>
      <c r="D3" s="10"/>
      <c r="F3" s="10"/>
    </row>
    <row r="4" spans="1:6">
      <c r="A4" s="3" t="s">
        <v>160</v>
      </c>
      <c r="B4" s="4">
        <v>20024</v>
      </c>
      <c r="D4" s="10"/>
      <c r="F4" s="10"/>
    </row>
    <row r="5" spans="1:6">
      <c r="A5" s="3" t="s">
        <v>172</v>
      </c>
      <c r="B5" s="4">
        <v>3630</v>
      </c>
      <c r="D5" s="10"/>
      <c r="F5" s="10"/>
    </row>
    <row r="6" spans="1:6">
      <c r="A6" s="3" t="s">
        <v>161</v>
      </c>
      <c r="B6" s="4">
        <v>5679</v>
      </c>
      <c r="D6" s="10"/>
      <c r="F6" s="10"/>
    </row>
    <row r="7" spans="1:6">
      <c r="A7" s="3" t="s">
        <v>162</v>
      </c>
      <c r="B7" s="4">
        <v>1290</v>
      </c>
      <c r="D7" s="10"/>
      <c r="F7" s="10"/>
    </row>
    <row r="8" spans="1:6">
      <c r="A8" s="3" t="s">
        <v>163</v>
      </c>
      <c r="B8" s="4">
        <v>7770</v>
      </c>
      <c r="D8" s="10"/>
      <c r="F8" s="10"/>
    </row>
    <row r="9" spans="1:6">
      <c r="A9" s="3" t="s">
        <v>164</v>
      </c>
      <c r="B9" s="4">
        <v>4594</v>
      </c>
      <c r="D9" s="10"/>
      <c r="F9" s="10"/>
    </row>
    <row r="10" spans="1:6">
      <c r="A10" s="3" t="s">
        <v>165</v>
      </c>
      <c r="B10" s="4">
        <v>3755</v>
      </c>
      <c r="D10" s="10"/>
      <c r="F10" s="10"/>
    </row>
    <row r="11" spans="1:6">
      <c r="A11" s="3" t="s">
        <v>166</v>
      </c>
      <c r="B11" s="4">
        <v>22275</v>
      </c>
      <c r="D11" s="10"/>
      <c r="F11" s="10"/>
    </row>
    <row r="12" spans="1:6">
      <c r="A12" s="5" t="s">
        <v>168</v>
      </c>
      <c r="B12" s="4">
        <v>11676</v>
      </c>
      <c r="D12" s="10"/>
      <c r="F12" s="10"/>
    </row>
    <row r="13" spans="1:6">
      <c r="A13" s="3" t="s">
        <v>167</v>
      </c>
      <c r="B13" s="4">
        <v>9664</v>
      </c>
      <c r="D13" s="10"/>
      <c r="F13" s="10"/>
    </row>
    <row r="14" spans="1:6">
      <c r="A14" s="3" t="s">
        <v>169</v>
      </c>
      <c r="B14" s="4">
        <v>15105</v>
      </c>
      <c r="D14" s="10"/>
      <c r="F14" s="10"/>
    </row>
    <row r="15" spans="1:6">
      <c r="A15" s="3" t="s">
        <v>171</v>
      </c>
      <c r="B15" s="4">
        <v>2060</v>
      </c>
      <c r="D15" s="10"/>
    </row>
    <row r="16" spans="1:6" ht="18" customHeight="1">
      <c r="A16" s="3" t="s">
        <v>170</v>
      </c>
      <c r="B16" s="4">
        <v>12165</v>
      </c>
      <c r="D16" s="10"/>
    </row>
    <row r="17" spans="1:2" ht="22.5" customHeight="1">
      <c r="A17" s="6" t="s">
        <v>157</v>
      </c>
      <c r="B17" s="7">
        <f>SUM(B3:B16)</f>
        <v>139161</v>
      </c>
    </row>
    <row r="18" spans="1:2" ht="33">
      <c r="A18" s="8" t="s">
        <v>174</v>
      </c>
      <c r="B18" s="9">
        <f>MEDIAN(B3:B16)</f>
        <v>8717</v>
      </c>
    </row>
    <row r="20" spans="1:2" ht="33">
      <c r="A20" s="11" t="s">
        <v>173</v>
      </c>
      <c r="B20" s="12">
        <v>2497</v>
      </c>
    </row>
  </sheetData>
  <sortState xmlns:xlrd2="http://schemas.microsoft.com/office/spreadsheetml/2017/richdata2" ref="F1:F18">
    <sortCondition ref="F1:F18"/>
  </sortState>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B1D0-9D4D-49A6-A1E9-75843FB1854B}">
  <dimension ref="A1:L106"/>
  <sheetViews>
    <sheetView workbookViewId="0">
      <selection sqref="A1:XFD1048576"/>
    </sheetView>
  </sheetViews>
  <sheetFormatPr baseColWidth="10" defaultRowHeight="12.75"/>
  <cols>
    <col min="1" max="1" width="18.5" style="77" bestFit="1" customWidth="1"/>
    <col min="2" max="2" width="21.75" style="77" customWidth="1"/>
    <col min="3" max="3" width="0.875" style="77" hidden="1" customWidth="1"/>
    <col min="4" max="4" width="16.125" style="77" bestFit="1" customWidth="1"/>
    <col min="5" max="6" width="11" style="77"/>
    <col min="7" max="7" width="12.5" style="77" customWidth="1"/>
    <col min="8" max="16384" width="11" style="77"/>
  </cols>
  <sheetData>
    <row r="1" spans="1:8" ht="32.25" customHeight="1">
      <c r="A1" s="76" t="s">
        <v>220</v>
      </c>
      <c r="B1" s="216" t="s">
        <v>221</v>
      </c>
      <c r="C1" s="216"/>
      <c r="D1" s="216"/>
      <c r="E1" s="216"/>
      <c r="F1" s="216"/>
      <c r="G1" s="209"/>
      <c r="H1" s="16"/>
    </row>
    <row r="2" spans="1:8" ht="27" customHeight="1">
      <c r="A2" s="75" t="s">
        <v>222</v>
      </c>
      <c r="B2" s="217" t="s">
        <v>24</v>
      </c>
      <c r="C2" s="218"/>
      <c r="D2" s="218"/>
      <c r="E2" s="218"/>
      <c r="F2" s="218"/>
      <c r="G2" s="218"/>
      <c r="H2" s="16"/>
    </row>
    <row r="3" spans="1:8" ht="11.25" customHeight="1">
      <c r="A3" s="78"/>
      <c r="B3" s="38"/>
      <c r="C3" s="27"/>
      <c r="D3" s="27"/>
      <c r="E3" s="27"/>
      <c r="F3" s="27"/>
      <c r="G3" s="27"/>
      <c r="H3" s="16"/>
    </row>
    <row r="4" spans="1:8" ht="24.75" customHeight="1">
      <c r="A4" s="79" t="s">
        <v>223</v>
      </c>
      <c r="B4" s="219" t="s">
        <v>224</v>
      </c>
      <c r="C4" s="220"/>
      <c r="D4" s="220"/>
      <c r="E4" s="220"/>
      <c r="F4" s="220"/>
      <c r="G4" s="220"/>
      <c r="H4" s="16"/>
    </row>
    <row r="5" spans="1:8" ht="27">
      <c r="A5" s="80" t="s">
        <v>148</v>
      </c>
      <c r="B5" s="81" t="s">
        <v>225</v>
      </c>
      <c r="C5" s="50"/>
      <c r="D5" s="82" t="s">
        <v>148</v>
      </c>
      <c r="E5" s="81" t="s">
        <v>226</v>
      </c>
      <c r="F5" s="16"/>
      <c r="G5" s="83" t="s">
        <v>227</v>
      </c>
      <c r="H5" s="16"/>
    </row>
    <row r="6" spans="1:8" ht="13.5">
      <c r="A6" s="84" t="s">
        <v>148</v>
      </c>
      <c r="B6" s="85" t="s">
        <v>228</v>
      </c>
      <c r="C6" s="18"/>
      <c r="D6" s="86" t="s">
        <v>148</v>
      </c>
      <c r="E6" s="85">
        <v>2015</v>
      </c>
      <c r="F6" s="16"/>
      <c r="G6" s="16"/>
      <c r="H6" s="16"/>
    </row>
    <row r="7" spans="1:8" ht="13.5">
      <c r="A7" s="87" t="s">
        <v>229</v>
      </c>
      <c r="B7" s="88">
        <v>19474</v>
      </c>
      <c r="C7" s="16"/>
      <c r="D7" s="87" t="s">
        <v>229</v>
      </c>
      <c r="E7" s="89">
        <v>18464</v>
      </c>
      <c r="F7" s="16"/>
      <c r="G7" s="90">
        <f>B7-E7</f>
        <v>1010</v>
      </c>
      <c r="H7" s="16"/>
    </row>
    <row r="8" spans="1:8" ht="13.5">
      <c r="A8" s="87" t="s">
        <v>230</v>
      </c>
      <c r="B8" s="88">
        <v>20024</v>
      </c>
      <c r="C8" s="16"/>
      <c r="D8" s="87" t="s">
        <v>230</v>
      </c>
      <c r="E8" s="89">
        <v>17792</v>
      </c>
      <c r="F8" s="16"/>
      <c r="G8" s="90">
        <f t="shared" ref="G8:G20" si="0">B8-E8</f>
        <v>2232</v>
      </c>
      <c r="H8" s="16"/>
    </row>
    <row r="9" spans="1:8" ht="13.5">
      <c r="A9" s="87" t="s">
        <v>231</v>
      </c>
      <c r="B9" s="88">
        <v>5679</v>
      </c>
      <c r="C9" s="16"/>
      <c r="D9" s="87" t="s">
        <v>231</v>
      </c>
      <c r="E9" s="89">
        <v>5428</v>
      </c>
      <c r="F9" s="16"/>
      <c r="G9" s="90">
        <f t="shared" si="0"/>
        <v>251</v>
      </c>
      <c r="H9" s="16"/>
    </row>
    <row r="10" spans="1:8" ht="13.5">
      <c r="A10" s="87" t="s">
        <v>232</v>
      </c>
      <c r="B10" s="88">
        <v>3630</v>
      </c>
      <c r="C10" s="16"/>
      <c r="D10" s="87" t="s">
        <v>232</v>
      </c>
      <c r="E10" s="89">
        <v>3221</v>
      </c>
      <c r="F10" s="16"/>
      <c r="G10" s="90">
        <f t="shared" si="0"/>
        <v>409</v>
      </c>
      <c r="H10" s="16"/>
    </row>
    <row r="11" spans="1:8" ht="13.5">
      <c r="A11" s="87" t="s">
        <v>233</v>
      </c>
      <c r="B11" s="88">
        <v>1290</v>
      </c>
      <c r="C11" s="16"/>
      <c r="D11" s="87" t="s">
        <v>233</v>
      </c>
      <c r="E11" s="89">
        <v>1416</v>
      </c>
      <c r="F11" s="16"/>
      <c r="G11" s="90">
        <f t="shared" si="0"/>
        <v>-126</v>
      </c>
      <c r="H11" s="16"/>
    </row>
    <row r="12" spans="1:8" ht="13.5">
      <c r="A12" s="87" t="s">
        <v>234</v>
      </c>
      <c r="B12" s="88">
        <v>7770</v>
      </c>
      <c r="C12" s="16"/>
      <c r="D12" s="87" t="s">
        <v>234</v>
      </c>
      <c r="E12" s="89">
        <v>7128</v>
      </c>
      <c r="F12" s="16"/>
      <c r="G12" s="90">
        <f t="shared" si="0"/>
        <v>642</v>
      </c>
      <c r="H12" s="16"/>
    </row>
    <row r="13" spans="1:8" ht="13.5">
      <c r="A13" s="87" t="s">
        <v>235</v>
      </c>
      <c r="B13" s="88">
        <v>4594</v>
      </c>
      <c r="C13" s="16"/>
      <c r="D13" s="87" t="s">
        <v>235</v>
      </c>
      <c r="E13" s="89">
        <v>4457</v>
      </c>
      <c r="F13" s="16"/>
      <c r="G13" s="90">
        <f t="shared" si="0"/>
        <v>137</v>
      </c>
      <c r="H13" s="16"/>
    </row>
    <row r="14" spans="1:8" ht="13.5">
      <c r="A14" s="87" t="s">
        <v>236</v>
      </c>
      <c r="B14" s="88">
        <v>3755</v>
      </c>
      <c r="C14" s="16"/>
      <c r="D14" s="87" t="s">
        <v>236</v>
      </c>
      <c r="E14" s="89">
        <v>3263</v>
      </c>
      <c r="F14" s="16"/>
      <c r="G14" s="90">
        <f t="shared" si="0"/>
        <v>492</v>
      </c>
      <c r="H14" s="16"/>
    </row>
    <row r="15" spans="1:8" ht="13.5">
      <c r="A15" s="87" t="s">
        <v>237</v>
      </c>
      <c r="B15" s="88">
        <v>22275</v>
      </c>
      <c r="C15" s="16"/>
      <c r="D15" s="87" t="s">
        <v>237</v>
      </c>
      <c r="E15" s="89">
        <v>21816</v>
      </c>
      <c r="F15" s="16"/>
      <c r="G15" s="90">
        <f t="shared" si="0"/>
        <v>459</v>
      </c>
      <c r="H15" s="16"/>
    </row>
    <row r="16" spans="1:8" ht="13.5">
      <c r="A16" s="87" t="s">
        <v>238</v>
      </c>
      <c r="B16" s="88">
        <v>11676</v>
      </c>
      <c r="C16" s="16"/>
      <c r="D16" s="87" t="s">
        <v>238</v>
      </c>
      <c r="E16" s="89">
        <v>11154</v>
      </c>
      <c r="F16" s="16"/>
      <c r="G16" s="90">
        <f t="shared" si="0"/>
        <v>522</v>
      </c>
      <c r="H16" s="16"/>
    </row>
    <row r="17" spans="1:8" ht="13.5">
      <c r="A17" s="87" t="s">
        <v>239</v>
      </c>
      <c r="B17" s="88">
        <v>9664</v>
      </c>
      <c r="C17" s="16"/>
      <c r="D17" s="87" t="s">
        <v>239</v>
      </c>
      <c r="E17" s="89">
        <v>10605</v>
      </c>
      <c r="F17" s="16"/>
      <c r="G17" s="90">
        <f t="shared" si="0"/>
        <v>-941</v>
      </c>
      <c r="H17" s="16"/>
    </row>
    <row r="18" spans="1:8" ht="13.5">
      <c r="A18" s="87" t="s">
        <v>240</v>
      </c>
      <c r="B18" s="88">
        <v>15105</v>
      </c>
      <c r="C18" s="16"/>
      <c r="D18" s="87" t="s">
        <v>240</v>
      </c>
      <c r="E18" s="89">
        <v>15067</v>
      </c>
      <c r="F18" s="16"/>
      <c r="G18" s="90">
        <f t="shared" si="0"/>
        <v>38</v>
      </c>
      <c r="H18" s="16"/>
    </row>
    <row r="19" spans="1:8" ht="13.5">
      <c r="A19" s="87" t="s">
        <v>241</v>
      </c>
      <c r="B19" s="88">
        <v>2060</v>
      </c>
      <c r="C19" s="16"/>
      <c r="D19" s="87" t="s">
        <v>241</v>
      </c>
      <c r="E19" s="89">
        <v>2111</v>
      </c>
      <c r="F19" s="16"/>
      <c r="G19" s="90">
        <f t="shared" si="0"/>
        <v>-51</v>
      </c>
      <c r="H19" s="16"/>
    </row>
    <row r="20" spans="1:8" ht="13.5">
      <c r="A20" s="87" t="s">
        <v>242</v>
      </c>
      <c r="B20" s="88">
        <v>12165</v>
      </c>
      <c r="C20" s="16"/>
      <c r="D20" s="87" t="s">
        <v>242</v>
      </c>
      <c r="E20" s="89">
        <v>10423</v>
      </c>
      <c r="F20" s="16"/>
      <c r="G20" s="90">
        <f t="shared" si="0"/>
        <v>1742</v>
      </c>
      <c r="H20" s="16"/>
    </row>
    <row r="21" spans="1:8" ht="13.5">
      <c r="A21" s="16"/>
      <c r="B21" s="16"/>
      <c r="C21" s="16"/>
      <c r="D21" s="16"/>
      <c r="E21" s="16"/>
      <c r="F21" s="16"/>
      <c r="G21" s="16"/>
      <c r="H21" s="16"/>
    </row>
    <row r="22" spans="1:8" ht="13.5">
      <c r="A22" s="221" t="s">
        <v>243</v>
      </c>
      <c r="B22" s="222"/>
      <c r="C22" s="222"/>
      <c r="D22" s="222"/>
      <c r="E22" s="222"/>
      <c r="F22" s="222"/>
      <c r="G22" s="222"/>
      <c r="H22" s="16"/>
    </row>
    <row r="23" spans="1:8" ht="13.5">
      <c r="A23" s="16"/>
      <c r="B23" s="16"/>
      <c r="C23" s="16"/>
      <c r="D23" s="16"/>
      <c r="E23" s="16"/>
      <c r="F23" s="16"/>
      <c r="G23" s="16"/>
      <c r="H23" s="16"/>
    </row>
    <row r="24" spans="1:8" ht="31.5" customHeight="1">
      <c r="A24" s="91" t="s">
        <v>244</v>
      </c>
      <c r="B24" s="223" t="s">
        <v>28</v>
      </c>
      <c r="C24" s="224"/>
      <c r="D24" s="224"/>
      <c r="E24" s="224"/>
      <c r="F24" s="224"/>
      <c r="G24" s="224"/>
      <c r="H24" s="16"/>
    </row>
    <row r="25" spans="1:8" ht="27">
      <c r="A25" s="92" t="s">
        <v>148</v>
      </c>
      <c r="B25" s="93" t="s">
        <v>226</v>
      </c>
      <c r="C25" s="18"/>
      <c r="D25" s="94" t="s">
        <v>148</v>
      </c>
      <c r="E25" s="93" t="s">
        <v>226</v>
      </c>
      <c r="F25" s="16"/>
      <c r="G25" s="83" t="s">
        <v>227</v>
      </c>
      <c r="H25" s="16"/>
    </row>
    <row r="26" spans="1:8" ht="13.5">
      <c r="A26" s="84" t="s">
        <v>148</v>
      </c>
      <c r="B26" s="85" t="s">
        <v>228</v>
      </c>
      <c r="C26" s="18"/>
      <c r="D26" s="86" t="s">
        <v>148</v>
      </c>
      <c r="E26" s="85">
        <v>2015</v>
      </c>
      <c r="F26" s="16"/>
      <c r="G26" s="16"/>
      <c r="H26" s="16"/>
    </row>
    <row r="27" spans="1:8" ht="13.5">
      <c r="A27" s="87" t="s">
        <v>229</v>
      </c>
      <c r="B27" s="88">
        <v>19474</v>
      </c>
      <c r="C27" s="16"/>
      <c r="D27" s="87" t="s">
        <v>229</v>
      </c>
      <c r="E27" s="89">
        <v>18464</v>
      </c>
      <c r="F27" s="16"/>
      <c r="G27" s="90">
        <f>B27-E27</f>
        <v>1010</v>
      </c>
      <c r="H27" s="16"/>
    </row>
    <row r="28" spans="1:8" ht="13.5">
      <c r="A28" s="87" t="s">
        <v>230</v>
      </c>
      <c r="B28" s="88">
        <v>20024</v>
      </c>
      <c r="C28" s="16"/>
      <c r="D28" s="87" t="s">
        <v>230</v>
      </c>
      <c r="E28" s="89">
        <v>17792</v>
      </c>
      <c r="F28" s="16"/>
      <c r="G28" s="90">
        <f t="shared" ref="G28:G40" si="1">B28-E28</f>
        <v>2232</v>
      </c>
      <c r="H28" s="16"/>
    </row>
    <row r="29" spans="1:8" ht="13.5">
      <c r="A29" s="87" t="s">
        <v>231</v>
      </c>
      <c r="B29" s="88">
        <v>5679</v>
      </c>
      <c r="C29" s="16"/>
      <c r="D29" s="87" t="s">
        <v>231</v>
      </c>
      <c r="E29" s="89">
        <v>5428</v>
      </c>
      <c r="F29" s="16"/>
      <c r="G29" s="90">
        <f t="shared" si="1"/>
        <v>251</v>
      </c>
      <c r="H29" s="16"/>
    </row>
    <row r="30" spans="1:8" ht="13.5">
      <c r="A30" s="87" t="s">
        <v>232</v>
      </c>
      <c r="B30" s="88">
        <v>3630</v>
      </c>
      <c r="C30" s="16"/>
      <c r="D30" s="87" t="s">
        <v>232</v>
      </c>
      <c r="E30" s="89">
        <v>3221</v>
      </c>
      <c r="F30" s="16"/>
      <c r="G30" s="90">
        <f t="shared" si="1"/>
        <v>409</v>
      </c>
      <c r="H30" s="16"/>
    </row>
    <row r="31" spans="1:8" ht="13.5">
      <c r="A31" s="87" t="s">
        <v>233</v>
      </c>
      <c r="B31" s="88">
        <v>1290</v>
      </c>
      <c r="C31" s="16"/>
      <c r="D31" s="87" t="s">
        <v>233</v>
      </c>
      <c r="E31" s="89">
        <v>1416</v>
      </c>
      <c r="F31" s="16"/>
      <c r="G31" s="90">
        <f t="shared" si="1"/>
        <v>-126</v>
      </c>
      <c r="H31" s="16"/>
    </row>
    <row r="32" spans="1:8" ht="13.5">
      <c r="A32" s="87" t="s">
        <v>234</v>
      </c>
      <c r="B32" s="88">
        <v>7770</v>
      </c>
      <c r="C32" s="16"/>
      <c r="D32" s="87" t="s">
        <v>234</v>
      </c>
      <c r="E32" s="89">
        <v>7128</v>
      </c>
      <c r="F32" s="16"/>
      <c r="G32" s="90">
        <f t="shared" si="1"/>
        <v>642</v>
      </c>
      <c r="H32" s="16"/>
    </row>
    <row r="33" spans="1:8" ht="13.5">
      <c r="A33" s="87" t="s">
        <v>235</v>
      </c>
      <c r="B33" s="88">
        <v>4594</v>
      </c>
      <c r="C33" s="16"/>
      <c r="D33" s="87" t="s">
        <v>235</v>
      </c>
      <c r="E33" s="89">
        <v>4457</v>
      </c>
      <c r="F33" s="16"/>
      <c r="G33" s="90">
        <f t="shared" si="1"/>
        <v>137</v>
      </c>
      <c r="H33" s="16"/>
    </row>
    <row r="34" spans="1:8" ht="13.5">
      <c r="A34" s="87" t="s">
        <v>236</v>
      </c>
      <c r="B34" s="88">
        <v>3755</v>
      </c>
      <c r="C34" s="16"/>
      <c r="D34" s="87" t="s">
        <v>236</v>
      </c>
      <c r="E34" s="89">
        <v>3263</v>
      </c>
      <c r="F34" s="16"/>
      <c r="G34" s="90">
        <f t="shared" si="1"/>
        <v>492</v>
      </c>
      <c r="H34" s="16"/>
    </row>
    <row r="35" spans="1:8" ht="13.5">
      <c r="A35" s="87" t="s">
        <v>237</v>
      </c>
      <c r="B35" s="88">
        <v>22275</v>
      </c>
      <c r="C35" s="16"/>
      <c r="D35" s="87" t="s">
        <v>237</v>
      </c>
      <c r="E35" s="89">
        <v>21816</v>
      </c>
      <c r="F35" s="16"/>
      <c r="G35" s="90">
        <f t="shared" si="1"/>
        <v>459</v>
      </c>
      <c r="H35" s="16"/>
    </row>
    <row r="36" spans="1:8" ht="13.5">
      <c r="A36" s="87" t="s">
        <v>238</v>
      </c>
      <c r="B36" s="88">
        <v>11676</v>
      </c>
      <c r="C36" s="16"/>
      <c r="D36" s="87" t="s">
        <v>238</v>
      </c>
      <c r="E36" s="89">
        <v>11154</v>
      </c>
      <c r="F36" s="16"/>
      <c r="G36" s="90">
        <f t="shared" si="1"/>
        <v>522</v>
      </c>
      <c r="H36" s="16"/>
    </row>
    <row r="37" spans="1:8" ht="13.5">
      <c r="A37" s="87" t="s">
        <v>239</v>
      </c>
      <c r="B37" s="88">
        <v>9664</v>
      </c>
      <c r="C37" s="16"/>
      <c r="D37" s="87" t="s">
        <v>239</v>
      </c>
      <c r="E37" s="89">
        <v>10605</v>
      </c>
      <c r="F37" s="16"/>
      <c r="G37" s="90">
        <f t="shared" si="1"/>
        <v>-941</v>
      </c>
      <c r="H37" s="16"/>
    </row>
    <row r="38" spans="1:8" ht="13.5">
      <c r="A38" s="87" t="s">
        <v>240</v>
      </c>
      <c r="B38" s="88">
        <v>15105</v>
      </c>
      <c r="C38" s="16"/>
      <c r="D38" s="87" t="s">
        <v>240</v>
      </c>
      <c r="E38" s="89">
        <v>15067</v>
      </c>
      <c r="F38" s="16"/>
      <c r="G38" s="90">
        <f t="shared" si="1"/>
        <v>38</v>
      </c>
      <c r="H38" s="16"/>
    </row>
    <row r="39" spans="1:8" ht="13.5">
      <c r="A39" s="87" t="s">
        <v>241</v>
      </c>
      <c r="B39" s="88">
        <v>2060</v>
      </c>
      <c r="C39" s="16"/>
      <c r="D39" s="87" t="s">
        <v>241</v>
      </c>
      <c r="E39" s="89">
        <v>2111</v>
      </c>
      <c r="F39" s="16"/>
      <c r="G39" s="90">
        <f t="shared" si="1"/>
        <v>-51</v>
      </c>
      <c r="H39" s="16"/>
    </row>
    <row r="40" spans="1:8" ht="13.5">
      <c r="A40" s="87" t="s">
        <v>242</v>
      </c>
      <c r="B40" s="88">
        <v>12165</v>
      </c>
      <c r="C40" s="16"/>
      <c r="D40" s="87" t="s">
        <v>242</v>
      </c>
      <c r="E40" s="89">
        <v>10423</v>
      </c>
      <c r="F40" s="16"/>
      <c r="G40" s="90">
        <f t="shared" si="1"/>
        <v>1742</v>
      </c>
      <c r="H40" s="16"/>
    </row>
    <row r="41" spans="1:8" ht="13.5">
      <c r="A41" s="16"/>
      <c r="B41" s="16"/>
      <c r="C41" s="16"/>
      <c r="D41" s="16"/>
      <c r="E41" s="16"/>
      <c r="F41" s="16"/>
      <c r="G41" s="16"/>
      <c r="H41" s="16"/>
    </row>
    <row r="42" spans="1:8" ht="13.5" customHeight="1">
      <c r="A42" s="213" t="s">
        <v>245</v>
      </c>
      <c r="B42" s="214"/>
      <c r="C42" s="214"/>
      <c r="D42" s="214"/>
      <c r="E42" s="214"/>
      <c r="F42" s="214"/>
      <c r="G42" s="215"/>
      <c r="H42" s="16"/>
    </row>
    <row r="43" spans="1:8" ht="13.5">
      <c r="A43" s="16"/>
      <c r="B43" s="16"/>
      <c r="C43" s="16"/>
      <c r="D43" s="16"/>
      <c r="E43" s="16"/>
      <c r="F43" s="16"/>
      <c r="G43" s="16"/>
      <c r="H43" s="16"/>
    </row>
    <row r="44" spans="1:8" ht="32.25" customHeight="1">
      <c r="A44" s="95" t="s">
        <v>246</v>
      </c>
      <c r="B44" s="230" t="s">
        <v>30</v>
      </c>
      <c r="C44" s="231"/>
      <c r="D44" s="231"/>
      <c r="E44" s="231"/>
      <c r="F44" s="231"/>
      <c r="G44" s="231"/>
      <c r="H44" s="16"/>
    </row>
    <row r="45" spans="1:8" ht="27">
      <c r="A45" s="96" t="s">
        <v>148</v>
      </c>
      <c r="B45" s="97" t="s">
        <v>226</v>
      </c>
      <c r="C45" s="16"/>
      <c r="D45" s="96" t="s">
        <v>148</v>
      </c>
      <c r="E45" s="98" t="s">
        <v>226</v>
      </c>
      <c r="F45" s="16"/>
      <c r="G45" s="83" t="s">
        <v>227</v>
      </c>
      <c r="H45" s="16"/>
    </row>
    <row r="46" spans="1:8" ht="13.5">
      <c r="A46" s="96" t="s">
        <v>148</v>
      </c>
      <c r="B46" s="97" t="s">
        <v>247</v>
      </c>
      <c r="C46" s="16"/>
      <c r="D46" s="96" t="s">
        <v>148</v>
      </c>
      <c r="E46" s="99">
        <v>2015</v>
      </c>
      <c r="F46" s="16"/>
      <c r="G46" s="16"/>
      <c r="H46" s="16"/>
    </row>
    <row r="47" spans="1:8" ht="13.5">
      <c r="A47" s="96" t="s">
        <v>229</v>
      </c>
      <c r="B47" s="100">
        <v>19474</v>
      </c>
      <c r="C47" s="16"/>
      <c r="D47" s="96" t="s">
        <v>229</v>
      </c>
      <c r="E47" s="101">
        <v>18464</v>
      </c>
      <c r="F47" s="16"/>
      <c r="G47" s="102">
        <f>B47-E47</f>
        <v>1010</v>
      </c>
      <c r="H47" s="16"/>
    </row>
    <row r="48" spans="1:8" ht="13.5">
      <c r="A48" s="96" t="s">
        <v>230</v>
      </c>
      <c r="B48" s="100">
        <v>20024</v>
      </c>
      <c r="C48" s="16"/>
      <c r="D48" s="96" t="s">
        <v>230</v>
      </c>
      <c r="E48" s="101">
        <v>17792</v>
      </c>
      <c r="F48" s="16"/>
      <c r="G48" s="102">
        <f t="shared" ref="G48:G60" si="2">B48-E48</f>
        <v>2232</v>
      </c>
      <c r="H48" s="16"/>
    </row>
    <row r="49" spans="1:8" ht="13.5">
      <c r="A49" s="96" t="s">
        <v>231</v>
      </c>
      <c r="B49" s="100">
        <v>5679</v>
      </c>
      <c r="C49" s="16"/>
      <c r="D49" s="96" t="s">
        <v>231</v>
      </c>
      <c r="E49" s="101">
        <v>5428</v>
      </c>
      <c r="F49" s="16"/>
      <c r="G49" s="102">
        <f t="shared" si="2"/>
        <v>251</v>
      </c>
      <c r="H49" s="16"/>
    </row>
    <row r="50" spans="1:8" ht="13.5">
      <c r="A50" s="96" t="s">
        <v>232</v>
      </c>
      <c r="B50" s="100">
        <v>3630</v>
      </c>
      <c r="C50" s="16"/>
      <c r="D50" s="96" t="s">
        <v>232</v>
      </c>
      <c r="E50" s="101">
        <v>3221</v>
      </c>
      <c r="F50" s="16"/>
      <c r="G50" s="102">
        <f t="shared" si="2"/>
        <v>409</v>
      </c>
      <c r="H50" s="16"/>
    </row>
    <row r="51" spans="1:8" ht="13.5">
      <c r="A51" s="96" t="s">
        <v>233</v>
      </c>
      <c r="B51" s="100">
        <v>1290</v>
      </c>
      <c r="C51" s="16"/>
      <c r="D51" s="96" t="s">
        <v>233</v>
      </c>
      <c r="E51" s="101">
        <v>1416</v>
      </c>
      <c r="F51" s="16"/>
      <c r="G51" s="103">
        <f t="shared" si="2"/>
        <v>-126</v>
      </c>
      <c r="H51" s="16"/>
    </row>
    <row r="52" spans="1:8" ht="13.5">
      <c r="A52" s="96" t="s">
        <v>234</v>
      </c>
      <c r="B52" s="100">
        <v>7770</v>
      </c>
      <c r="C52" s="16"/>
      <c r="D52" s="96" t="s">
        <v>234</v>
      </c>
      <c r="E52" s="101">
        <v>7128</v>
      </c>
      <c r="F52" s="16"/>
      <c r="G52" s="102">
        <f t="shared" si="2"/>
        <v>642</v>
      </c>
      <c r="H52" s="16"/>
    </row>
    <row r="53" spans="1:8" ht="13.5">
      <c r="A53" s="96" t="s">
        <v>235</v>
      </c>
      <c r="B53" s="100">
        <v>4594</v>
      </c>
      <c r="C53" s="16"/>
      <c r="D53" s="96" t="s">
        <v>235</v>
      </c>
      <c r="E53" s="101">
        <v>4457</v>
      </c>
      <c r="F53" s="16"/>
      <c r="G53" s="102">
        <f t="shared" si="2"/>
        <v>137</v>
      </c>
      <c r="H53" s="16"/>
    </row>
    <row r="54" spans="1:8" ht="13.5">
      <c r="A54" s="96" t="s">
        <v>236</v>
      </c>
      <c r="B54" s="100">
        <v>3755</v>
      </c>
      <c r="C54" s="16"/>
      <c r="D54" s="96" t="s">
        <v>236</v>
      </c>
      <c r="E54" s="101">
        <v>3263</v>
      </c>
      <c r="F54" s="16"/>
      <c r="G54" s="102">
        <f t="shared" si="2"/>
        <v>492</v>
      </c>
      <c r="H54" s="16"/>
    </row>
    <row r="55" spans="1:8" ht="13.5">
      <c r="A55" s="96" t="s">
        <v>237</v>
      </c>
      <c r="B55" s="100">
        <v>22275</v>
      </c>
      <c r="C55" s="16"/>
      <c r="D55" s="96" t="s">
        <v>237</v>
      </c>
      <c r="E55" s="101">
        <v>21816</v>
      </c>
      <c r="F55" s="16"/>
      <c r="G55" s="102">
        <f t="shared" si="2"/>
        <v>459</v>
      </c>
      <c r="H55" s="16"/>
    </row>
    <row r="56" spans="1:8" ht="13.5">
      <c r="A56" s="96" t="s">
        <v>238</v>
      </c>
      <c r="B56" s="100">
        <v>11676</v>
      </c>
      <c r="C56" s="16"/>
      <c r="D56" s="96" t="s">
        <v>238</v>
      </c>
      <c r="E56" s="101">
        <v>11154</v>
      </c>
      <c r="F56" s="16"/>
      <c r="G56" s="102">
        <f t="shared" si="2"/>
        <v>522</v>
      </c>
      <c r="H56" s="16"/>
    </row>
    <row r="57" spans="1:8" ht="13.5">
      <c r="A57" s="96" t="s">
        <v>239</v>
      </c>
      <c r="B57" s="100">
        <v>9664</v>
      </c>
      <c r="C57" s="16"/>
      <c r="D57" s="96" t="s">
        <v>239</v>
      </c>
      <c r="E57" s="101">
        <v>10605</v>
      </c>
      <c r="F57" s="16"/>
      <c r="G57" s="103">
        <f t="shared" si="2"/>
        <v>-941</v>
      </c>
      <c r="H57" s="16"/>
    </row>
    <row r="58" spans="1:8" ht="13.5">
      <c r="A58" s="96" t="s">
        <v>240</v>
      </c>
      <c r="B58" s="100">
        <v>15105</v>
      </c>
      <c r="C58" s="16"/>
      <c r="D58" s="96" t="s">
        <v>240</v>
      </c>
      <c r="E58" s="101">
        <v>15067</v>
      </c>
      <c r="F58" s="16"/>
      <c r="G58" s="102">
        <f t="shared" si="2"/>
        <v>38</v>
      </c>
      <c r="H58" s="16"/>
    </row>
    <row r="59" spans="1:8" ht="13.5">
      <c r="A59" s="96" t="s">
        <v>241</v>
      </c>
      <c r="B59" s="100">
        <v>2060</v>
      </c>
      <c r="C59" s="16"/>
      <c r="D59" s="96" t="s">
        <v>241</v>
      </c>
      <c r="E59" s="101">
        <v>2111</v>
      </c>
      <c r="F59" s="16"/>
      <c r="G59" s="102">
        <f t="shared" si="2"/>
        <v>-51</v>
      </c>
      <c r="H59" s="16"/>
    </row>
    <row r="60" spans="1:8" ht="13.5">
      <c r="A60" s="96" t="s">
        <v>242</v>
      </c>
      <c r="B60" s="100">
        <v>12165</v>
      </c>
      <c r="C60" s="16"/>
      <c r="D60" s="96" t="s">
        <v>242</v>
      </c>
      <c r="E60" s="101">
        <v>10423</v>
      </c>
      <c r="F60" s="16"/>
      <c r="G60" s="102">
        <f t="shared" si="2"/>
        <v>1742</v>
      </c>
      <c r="H60" s="16"/>
    </row>
    <row r="61" spans="1:8" ht="13.5">
      <c r="A61" s="16"/>
      <c r="B61" s="16"/>
      <c r="C61" s="16"/>
      <c r="D61" s="16"/>
      <c r="E61" s="16"/>
      <c r="F61" s="16"/>
      <c r="G61" s="16"/>
      <c r="H61" s="16"/>
    </row>
    <row r="62" spans="1:8" ht="13.5">
      <c r="A62" s="232" t="s">
        <v>248</v>
      </c>
      <c r="B62" s="233"/>
      <c r="C62" s="233"/>
      <c r="D62" s="233"/>
      <c r="E62" s="233"/>
      <c r="F62" s="233"/>
      <c r="G62" s="233"/>
      <c r="H62" s="16"/>
    </row>
    <row r="63" spans="1:8" ht="13.5">
      <c r="A63" s="102"/>
      <c r="B63" s="102"/>
      <c r="C63" s="102"/>
      <c r="D63" s="102"/>
      <c r="E63" s="102"/>
      <c r="F63" s="102"/>
      <c r="G63" s="102"/>
      <c r="H63" s="16"/>
    </row>
    <row r="64" spans="1:8" ht="13.5">
      <c r="A64" s="104" t="s">
        <v>31</v>
      </c>
      <c r="B64" s="234" t="s">
        <v>32</v>
      </c>
      <c r="C64" s="235"/>
      <c r="D64" s="235"/>
      <c r="E64" s="235"/>
      <c r="F64" s="235"/>
      <c r="G64" s="235"/>
      <c r="H64" s="16"/>
    </row>
    <row r="65" spans="1:12" ht="42.75" customHeight="1">
      <c r="A65" s="105" t="s">
        <v>249</v>
      </c>
      <c r="B65" s="236" t="s">
        <v>34</v>
      </c>
      <c r="C65" s="236"/>
      <c r="D65" s="236"/>
      <c r="E65" s="236"/>
      <c r="F65" s="236"/>
      <c r="G65" s="236"/>
      <c r="H65" s="19"/>
      <c r="I65" s="106"/>
      <c r="J65" s="106"/>
      <c r="K65" s="106"/>
      <c r="L65" s="106"/>
    </row>
    <row r="66" spans="1:12" ht="13.5">
      <c r="A66" s="107" t="s">
        <v>250</v>
      </c>
      <c r="B66" s="237">
        <v>2015</v>
      </c>
      <c r="C66" s="237"/>
      <c r="D66" s="237" t="s">
        <v>251</v>
      </c>
      <c r="E66" s="237"/>
      <c r="F66" s="237" t="s">
        <v>252</v>
      </c>
      <c r="G66" s="237"/>
      <c r="H66" s="16"/>
    </row>
    <row r="67" spans="1:12" ht="26.25" customHeight="1">
      <c r="A67" s="225" t="s">
        <v>253</v>
      </c>
      <c r="B67" s="109" t="s">
        <v>254</v>
      </c>
      <c r="C67" s="109" t="s">
        <v>255</v>
      </c>
      <c r="D67" s="109" t="s">
        <v>254</v>
      </c>
      <c r="E67" s="109" t="s">
        <v>255</v>
      </c>
      <c r="F67" s="109" t="s">
        <v>254</v>
      </c>
      <c r="G67" s="109" t="s">
        <v>255</v>
      </c>
      <c r="H67" s="16"/>
    </row>
    <row r="68" spans="1:12" ht="24.75" customHeight="1">
      <c r="A68" s="224"/>
      <c r="B68" s="110" t="s">
        <v>256</v>
      </c>
      <c r="C68" s="110" t="s">
        <v>256</v>
      </c>
      <c r="D68" s="110" t="s">
        <v>256</v>
      </c>
      <c r="E68" s="110" t="s">
        <v>256</v>
      </c>
      <c r="F68" s="110" t="s">
        <v>256</v>
      </c>
      <c r="G68" s="110" t="s">
        <v>256</v>
      </c>
      <c r="H68" s="16"/>
    </row>
    <row r="69" spans="1:12" ht="13.5">
      <c r="A69" s="111" t="s">
        <v>229</v>
      </c>
      <c r="B69" s="112">
        <v>52.225841476655809</v>
      </c>
      <c r="C69" s="112">
        <v>65.100286532951287</v>
      </c>
      <c r="D69" s="112">
        <v>69.271445358401877</v>
      </c>
      <c r="E69" s="112">
        <v>79.015240328253228</v>
      </c>
      <c r="F69" s="112">
        <v>73.649459783913557</v>
      </c>
      <c r="G69" s="112">
        <v>83.815711754282347</v>
      </c>
      <c r="H69" s="113">
        <f>SUM(F69:G69)/2</f>
        <v>78.732585769097952</v>
      </c>
    </row>
    <row r="70" spans="1:12" ht="13.5">
      <c r="A70" s="114" t="s">
        <v>230</v>
      </c>
      <c r="B70" s="112">
        <v>45.243243243243242</v>
      </c>
      <c r="C70" s="112">
        <v>60.010822510822514</v>
      </c>
      <c r="D70" s="112">
        <v>52.254901960784316</v>
      </c>
      <c r="E70" s="112">
        <v>67.559055118110237</v>
      </c>
      <c r="F70" s="112">
        <v>52.798053527980535</v>
      </c>
      <c r="G70" s="112">
        <v>68.103896103896105</v>
      </c>
      <c r="H70" s="113">
        <f t="shared" ref="H70:H82" si="3">SUM(F70:G70)/2</f>
        <v>60.450974815938324</v>
      </c>
    </row>
    <row r="71" spans="1:12" ht="13.5">
      <c r="A71" s="114" t="s">
        <v>231</v>
      </c>
      <c r="B71" s="112">
        <v>57.894736842105267</v>
      </c>
      <c r="C71" s="112">
        <v>77.306273062730625</v>
      </c>
      <c r="D71" s="112">
        <v>66.970802919708035</v>
      </c>
      <c r="E71" s="112">
        <v>89.922480620155042</v>
      </c>
      <c r="F71" s="112">
        <v>69.087523277467412</v>
      </c>
      <c r="G71" s="112">
        <v>92.519685039370074</v>
      </c>
      <c r="H71" s="113">
        <f t="shared" si="3"/>
        <v>80.80360415841875</v>
      </c>
    </row>
    <row r="72" spans="1:12" ht="13.5">
      <c r="A72" s="114" t="s">
        <v>232</v>
      </c>
      <c r="B72" s="112">
        <v>41.712707182320443</v>
      </c>
      <c r="C72" s="112">
        <v>58.308157099697887</v>
      </c>
      <c r="D72" s="112">
        <v>45.833333333333329</v>
      </c>
      <c r="E72" s="112">
        <v>59.705882352941174</v>
      </c>
      <c r="F72" s="112">
        <v>46.685082872928177</v>
      </c>
      <c r="G72" s="112">
        <v>58.238636363636367</v>
      </c>
      <c r="H72" s="113">
        <f t="shared" si="3"/>
        <v>52.461859618282276</v>
      </c>
    </row>
    <row r="73" spans="1:12" ht="13.5">
      <c r="A73" s="114" t="s">
        <v>233</v>
      </c>
      <c r="B73" s="112">
        <v>152.12765957446808</v>
      </c>
      <c r="C73" s="112">
        <v>154.36893203883494</v>
      </c>
      <c r="D73" s="112">
        <v>157.64705882352942</v>
      </c>
      <c r="E73" s="112">
        <v>188.88888888888889</v>
      </c>
      <c r="F73" s="112">
        <v>154.6511627906977</v>
      </c>
      <c r="G73" s="112">
        <v>194.87179487179486</v>
      </c>
      <c r="H73" s="115">
        <f t="shared" si="3"/>
        <v>174.76147883124628</v>
      </c>
    </row>
    <row r="74" spans="1:12" ht="13.5">
      <c r="A74" s="114" t="s">
        <v>234</v>
      </c>
      <c r="B74" s="112">
        <v>35.035629453681707</v>
      </c>
      <c r="C74" s="112">
        <v>50.589777195281783</v>
      </c>
      <c r="D74" s="112">
        <v>51.989730423620031</v>
      </c>
      <c r="E74" s="112">
        <v>67.703703703703695</v>
      </c>
      <c r="F74" s="112">
        <v>56.891891891891888</v>
      </c>
      <c r="G74" s="112">
        <v>75.884244372990352</v>
      </c>
      <c r="H74" s="113">
        <f t="shared" si="3"/>
        <v>66.38806813244112</v>
      </c>
    </row>
    <row r="75" spans="1:12" ht="13.5">
      <c r="A75" s="114" t="s">
        <v>235</v>
      </c>
      <c r="B75" s="112">
        <v>81.909547738693462</v>
      </c>
      <c r="C75" s="112">
        <v>112.01044386422976</v>
      </c>
      <c r="D75" s="112">
        <v>90.270270270270274</v>
      </c>
      <c r="E75" s="112">
        <v>127.76119402985076</v>
      </c>
      <c r="F75" s="112">
        <v>88.511749347258487</v>
      </c>
      <c r="G75" s="112">
        <v>131.88854489164086</v>
      </c>
      <c r="H75" s="115">
        <f t="shared" si="3"/>
        <v>110.20014711944967</v>
      </c>
    </row>
    <row r="76" spans="1:12" ht="13.5">
      <c r="A76" s="114" t="s">
        <v>236</v>
      </c>
      <c r="B76" s="112">
        <v>72.277227722772281</v>
      </c>
      <c r="C76" s="112">
        <v>83.928571428571431</v>
      </c>
      <c r="D76" s="112">
        <v>73.602484472049696</v>
      </c>
      <c r="E76" s="112">
        <v>71.692307692307693</v>
      </c>
      <c r="F76" s="112">
        <v>79.503105590062106</v>
      </c>
      <c r="G76" s="112">
        <v>75.625</v>
      </c>
      <c r="H76" s="113">
        <f t="shared" si="3"/>
        <v>77.564052795031046</v>
      </c>
    </row>
    <row r="77" spans="1:12" ht="13.5">
      <c r="A77" s="114" t="s">
        <v>237</v>
      </c>
      <c r="B77" s="112">
        <v>55.775425678785084</v>
      </c>
      <c r="C77" s="112">
        <v>76.139147476727103</v>
      </c>
      <c r="D77" s="112">
        <v>70.787083753784046</v>
      </c>
      <c r="E77" s="112">
        <v>95.127008812856403</v>
      </c>
      <c r="F77" s="112">
        <v>75.130072840790845</v>
      </c>
      <c r="G77" s="112">
        <v>98.4416980118216</v>
      </c>
      <c r="H77" s="113">
        <f t="shared" si="3"/>
        <v>86.785885426306223</v>
      </c>
    </row>
    <row r="78" spans="1:12" ht="13.5">
      <c r="A78" s="114" t="s">
        <v>238</v>
      </c>
      <c r="B78" s="112">
        <v>52.181500872600353</v>
      </c>
      <c r="C78" s="112">
        <v>69.723018147086918</v>
      </c>
      <c r="D78" s="112">
        <v>67.444029850746261</v>
      </c>
      <c r="E78" s="112">
        <v>85.329341317365277</v>
      </c>
      <c r="F78" s="112">
        <v>73.113207547169807</v>
      </c>
      <c r="G78" s="112">
        <v>90.634441087613297</v>
      </c>
      <c r="H78" s="113">
        <f t="shared" si="3"/>
        <v>81.873824317391552</v>
      </c>
    </row>
    <row r="79" spans="1:12" ht="13.5">
      <c r="A79" s="114" t="s">
        <v>239</v>
      </c>
      <c r="B79" s="112">
        <v>86.255411255411246</v>
      </c>
      <c r="C79" s="112">
        <v>119.86455981941309</v>
      </c>
      <c r="D79" s="112">
        <v>100.49261083743843</v>
      </c>
      <c r="E79" s="112">
        <v>132.28247162673392</v>
      </c>
      <c r="F79" s="112">
        <v>101.1002444987775</v>
      </c>
      <c r="G79" s="112">
        <v>129.61586121437423</v>
      </c>
      <c r="H79" s="115">
        <f t="shared" si="3"/>
        <v>115.35805285657587</v>
      </c>
    </row>
    <row r="80" spans="1:12" ht="13.5">
      <c r="A80" s="114" t="s">
        <v>240</v>
      </c>
      <c r="B80" s="112">
        <v>75.31044558071585</v>
      </c>
      <c r="C80" s="112">
        <v>102.41758241758241</v>
      </c>
      <c r="D80" s="112">
        <v>84.85316846986089</v>
      </c>
      <c r="E80" s="112">
        <v>113.13131313131312</v>
      </c>
      <c r="F80" s="112">
        <v>90.255591054313101</v>
      </c>
      <c r="G80" s="112">
        <v>121.6612377850163</v>
      </c>
      <c r="H80" s="115">
        <f t="shared" si="3"/>
        <v>105.95841441966471</v>
      </c>
    </row>
    <row r="81" spans="1:11" ht="13.5">
      <c r="A81" s="114" t="s">
        <v>241</v>
      </c>
      <c r="B81" s="112">
        <v>82.631578947368425</v>
      </c>
      <c r="C81" s="112">
        <v>114.51612903225808</v>
      </c>
      <c r="D81" s="112">
        <v>98.857142857142861</v>
      </c>
      <c r="E81" s="112">
        <v>134.33734939759037</v>
      </c>
      <c r="F81" s="112">
        <v>104.14201183431953</v>
      </c>
      <c r="G81" s="112">
        <v>146.15384615384613</v>
      </c>
      <c r="H81" s="115">
        <f t="shared" si="3"/>
        <v>125.14792899408283</v>
      </c>
    </row>
    <row r="82" spans="1:11" ht="14.25" customHeight="1">
      <c r="A82" s="114" t="s">
        <v>242</v>
      </c>
      <c r="B82" s="112">
        <v>28.850488354620584</v>
      </c>
      <c r="C82" s="112">
        <v>38.522637013502781</v>
      </c>
      <c r="D82" s="112">
        <v>32.20338983050847</v>
      </c>
      <c r="E82" s="112">
        <v>37.110481586402265</v>
      </c>
      <c r="F82" s="112">
        <v>32.096219931271477</v>
      </c>
      <c r="G82" s="112">
        <v>38.521677327647474</v>
      </c>
      <c r="H82" s="113">
        <f t="shared" si="3"/>
        <v>35.308948629459479</v>
      </c>
      <c r="K82" s="116"/>
    </row>
    <row r="83" spans="1:11" ht="40.5">
      <c r="A83" s="108" t="s">
        <v>257</v>
      </c>
      <c r="B83" s="117"/>
      <c r="C83" s="117"/>
      <c r="D83" s="117"/>
      <c r="E83" s="117"/>
      <c r="F83" s="117"/>
      <c r="G83" s="118" t="s">
        <v>258</v>
      </c>
      <c r="H83" s="115">
        <f>SUM(H69:H82)/14</f>
        <v>89.413987563099013</v>
      </c>
    </row>
    <row r="84" spans="1:11" ht="13.5">
      <c r="A84" s="107"/>
      <c r="B84" s="119"/>
      <c r="C84" s="119"/>
      <c r="D84" s="119"/>
      <c r="E84" s="119"/>
      <c r="F84" s="119"/>
      <c r="G84" s="119"/>
      <c r="H84" s="113"/>
    </row>
    <row r="85" spans="1:11" ht="13.5">
      <c r="A85" s="226" t="s">
        <v>259</v>
      </c>
      <c r="B85" s="226"/>
      <c r="C85" s="226"/>
      <c r="D85" s="226"/>
      <c r="E85" s="226"/>
      <c r="F85" s="226"/>
      <c r="G85" s="226"/>
      <c r="H85" s="226"/>
    </row>
    <row r="86" spans="1:11" ht="15.75" customHeight="1" thickBot="1">
      <c r="A86" s="16"/>
      <c r="B86" s="16"/>
      <c r="C86" s="16"/>
      <c r="D86" s="16"/>
      <c r="E86" s="16"/>
      <c r="F86" s="16"/>
      <c r="G86" s="16"/>
      <c r="H86" s="16"/>
    </row>
    <row r="87" spans="1:11" ht="55.5" customHeight="1">
      <c r="A87" s="120" t="s">
        <v>260</v>
      </c>
      <c r="B87" s="227" t="s">
        <v>38</v>
      </c>
      <c r="C87" s="227"/>
      <c r="D87" s="121"/>
      <c r="E87" s="121"/>
      <c r="F87" s="121"/>
      <c r="G87" s="122"/>
      <c r="H87" s="16"/>
    </row>
    <row r="88" spans="1:11" ht="21" customHeight="1">
      <c r="A88" s="120" t="s">
        <v>261</v>
      </c>
      <c r="B88" s="120" t="s">
        <v>262</v>
      </c>
      <c r="C88" s="123"/>
      <c r="D88" s="124"/>
      <c r="E88" s="124"/>
      <c r="F88" s="124"/>
      <c r="G88" s="124"/>
      <c r="H88" s="16"/>
    </row>
    <row r="89" spans="1:11" ht="13.5">
      <c r="A89" s="125" t="s">
        <v>229</v>
      </c>
      <c r="B89" s="126">
        <v>1727</v>
      </c>
      <c r="C89" s="16"/>
      <c r="D89" s="27"/>
      <c r="E89" s="16"/>
      <c r="F89" s="16"/>
      <c r="G89" s="16"/>
      <c r="H89" s="16"/>
    </row>
    <row r="90" spans="1:11" ht="13.5">
      <c r="A90" s="127" t="s">
        <v>230</v>
      </c>
      <c r="B90" s="128">
        <v>1350</v>
      </c>
      <c r="C90" s="16"/>
      <c r="D90" s="16"/>
      <c r="E90" s="16"/>
      <c r="F90" s="16"/>
      <c r="G90" s="16"/>
      <c r="H90" s="16"/>
    </row>
    <row r="91" spans="1:11" ht="13.5">
      <c r="A91" s="127" t="s">
        <v>231</v>
      </c>
      <c r="B91" s="129">
        <v>436</v>
      </c>
      <c r="C91" s="16"/>
      <c r="D91" s="16"/>
      <c r="E91" s="16"/>
      <c r="F91" s="16"/>
      <c r="G91" s="16"/>
      <c r="H91" s="16"/>
    </row>
    <row r="92" spans="1:11" ht="13.5">
      <c r="A92" s="127" t="s">
        <v>232</v>
      </c>
      <c r="B92" s="129">
        <v>234</v>
      </c>
      <c r="C92" s="16"/>
      <c r="D92" s="16"/>
      <c r="E92" s="16"/>
      <c r="F92" s="16"/>
      <c r="G92" s="16"/>
      <c r="H92" s="16"/>
    </row>
    <row r="93" spans="1:11" ht="13.5">
      <c r="A93" s="127" t="s">
        <v>233</v>
      </c>
      <c r="B93" s="129">
        <v>144</v>
      </c>
      <c r="C93" s="16"/>
      <c r="D93" s="16"/>
      <c r="E93" s="16"/>
      <c r="F93" s="16"/>
      <c r="G93" s="16"/>
      <c r="H93" s="16"/>
    </row>
    <row r="94" spans="1:11" ht="13.5">
      <c r="A94" s="127" t="s">
        <v>234</v>
      </c>
      <c r="B94" s="129">
        <v>525</v>
      </c>
      <c r="C94" s="16"/>
      <c r="D94" s="16"/>
      <c r="E94" s="16"/>
      <c r="F94" s="16"/>
      <c r="G94" s="16"/>
      <c r="H94" s="16"/>
    </row>
    <row r="95" spans="1:11" ht="13.5">
      <c r="A95" s="127" t="s">
        <v>235</v>
      </c>
      <c r="B95" s="129">
        <v>337</v>
      </c>
      <c r="C95" s="16"/>
      <c r="D95" s="16"/>
      <c r="E95" s="16"/>
      <c r="F95" s="16"/>
      <c r="G95" s="16"/>
      <c r="H95" s="16"/>
    </row>
    <row r="96" spans="1:11" ht="13.5">
      <c r="A96" s="127" t="s">
        <v>236</v>
      </c>
      <c r="B96" s="129">
        <v>253</v>
      </c>
      <c r="C96" s="16"/>
      <c r="D96" s="16"/>
      <c r="E96" s="16"/>
      <c r="F96" s="16"/>
      <c r="G96" s="16"/>
      <c r="H96" s="16"/>
    </row>
    <row r="97" spans="1:8" ht="13.5">
      <c r="A97" s="127" t="s">
        <v>237</v>
      </c>
      <c r="B97" s="128">
        <v>1380</v>
      </c>
      <c r="C97" s="16"/>
      <c r="D97" s="16"/>
      <c r="E97" s="16"/>
      <c r="F97" s="16"/>
      <c r="G97" s="16"/>
      <c r="H97" s="16"/>
    </row>
    <row r="98" spans="1:8" ht="13.5">
      <c r="A98" s="127" t="s">
        <v>238</v>
      </c>
      <c r="B98" s="130">
        <v>1102</v>
      </c>
      <c r="C98" s="16"/>
      <c r="D98" s="16"/>
      <c r="E98" s="16"/>
      <c r="F98" s="16"/>
      <c r="G98" s="16"/>
      <c r="H98" s="16"/>
    </row>
    <row r="99" spans="1:8" ht="13.5">
      <c r="A99" s="127" t="s">
        <v>239</v>
      </c>
      <c r="B99" s="129">
        <v>642</v>
      </c>
      <c r="C99" s="16"/>
      <c r="D99" s="16"/>
      <c r="E99" s="16"/>
      <c r="F99" s="16"/>
      <c r="G99" s="16"/>
      <c r="H99" s="16"/>
    </row>
    <row r="100" spans="1:8" ht="13.5">
      <c r="A100" s="127" t="s">
        <v>240</v>
      </c>
      <c r="B100" s="130">
        <v>970</v>
      </c>
      <c r="C100" s="16"/>
      <c r="D100" s="16"/>
      <c r="E100" s="16"/>
      <c r="F100" s="16"/>
      <c r="G100" s="16"/>
      <c r="H100" s="16"/>
    </row>
    <row r="101" spans="1:8" ht="13.5">
      <c r="A101" s="127" t="s">
        <v>241</v>
      </c>
      <c r="B101" s="129">
        <v>105</v>
      </c>
      <c r="C101" s="16"/>
      <c r="D101" s="16"/>
      <c r="E101" s="16"/>
      <c r="F101" s="16"/>
      <c r="G101" s="16"/>
      <c r="H101" s="16"/>
    </row>
    <row r="102" spans="1:8" ht="13.5">
      <c r="A102" s="127" t="s">
        <v>242</v>
      </c>
      <c r="B102" s="129">
        <v>611</v>
      </c>
      <c r="C102" s="16"/>
      <c r="D102" s="16"/>
      <c r="E102" s="16"/>
      <c r="F102" s="16"/>
      <c r="G102" s="16"/>
      <c r="H102" s="16"/>
    </row>
    <row r="103" spans="1:8" ht="13.5">
      <c r="A103" s="131" t="s">
        <v>263</v>
      </c>
      <c r="B103" s="132">
        <v>9816</v>
      </c>
      <c r="C103" s="16"/>
      <c r="D103" s="16"/>
      <c r="E103" s="16"/>
      <c r="F103" s="16"/>
      <c r="G103" s="16"/>
      <c r="H103" s="16"/>
    </row>
    <row r="104" spans="1:8" ht="27">
      <c r="A104" s="133" t="s">
        <v>264</v>
      </c>
      <c r="B104" s="134">
        <f>SUM(B89:B102)/14</f>
        <v>701.14285714285711</v>
      </c>
      <c r="C104" s="18"/>
      <c r="D104" s="16"/>
      <c r="E104" s="16"/>
      <c r="F104" s="16"/>
      <c r="G104" s="16"/>
      <c r="H104" s="16"/>
    </row>
    <row r="105" spans="1:8" ht="13.5">
      <c r="A105" s="16"/>
      <c r="B105" s="16"/>
      <c r="C105" s="16"/>
      <c r="D105" s="16"/>
      <c r="E105" s="16"/>
      <c r="F105" s="16"/>
      <c r="G105" s="16"/>
      <c r="H105" s="16"/>
    </row>
    <row r="106" spans="1:8" ht="24.75" customHeight="1">
      <c r="A106" s="228" t="s">
        <v>265</v>
      </c>
      <c r="B106" s="229"/>
      <c r="C106" s="229"/>
      <c r="D106" s="229"/>
      <c r="E106" s="229"/>
      <c r="F106" s="229"/>
      <c r="G106" s="229"/>
      <c r="H106" s="16"/>
    </row>
  </sheetData>
  <mergeCells count="17">
    <mergeCell ref="A67:A68"/>
    <mergeCell ref="A85:H85"/>
    <mergeCell ref="B87:C87"/>
    <mergeCell ref="A106:G106"/>
    <mergeCell ref="B44:G44"/>
    <mergeCell ref="A62:G62"/>
    <mergeCell ref="B64:G64"/>
    <mergeCell ref="B65:G65"/>
    <mergeCell ref="B66:C66"/>
    <mergeCell ref="D66:E66"/>
    <mergeCell ref="F66:G66"/>
    <mergeCell ref="A42:G42"/>
    <mergeCell ref="B1:G1"/>
    <mergeCell ref="B2:G2"/>
    <mergeCell ref="B4:G4"/>
    <mergeCell ref="A22:G22"/>
    <mergeCell ref="B24:G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801-315F-4ED2-944E-81FA3AB2917B}">
  <dimension ref="A3:A22"/>
  <sheetViews>
    <sheetView workbookViewId="0">
      <selection activeCell="E4" sqref="E4"/>
    </sheetView>
  </sheetViews>
  <sheetFormatPr baseColWidth="10" defaultRowHeight="16.5"/>
  <cols>
    <col min="1" max="1" width="104" style="1" customWidth="1"/>
    <col min="2" max="16384" width="11" style="1"/>
  </cols>
  <sheetData>
    <row r="3" spans="1:1" s="13" customFormat="1" ht="34.5" customHeight="1">
      <c r="A3" s="14" t="s">
        <v>176</v>
      </c>
    </row>
    <row r="4" spans="1:1" ht="26.25" customHeight="1">
      <c r="A4" s="15" t="s">
        <v>177</v>
      </c>
    </row>
    <row r="5" spans="1:1" ht="26.25" customHeight="1">
      <c r="A5" s="15" t="s">
        <v>178</v>
      </c>
    </row>
    <row r="6" spans="1:1" ht="26.25" customHeight="1">
      <c r="A6" s="15" t="s">
        <v>179</v>
      </c>
    </row>
    <row r="7" spans="1:1" ht="26.25" customHeight="1">
      <c r="A7" s="15" t="s">
        <v>281</v>
      </c>
    </row>
    <row r="8" spans="1:1" ht="26.25" customHeight="1">
      <c r="A8" s="15" t="s">
        <v>180</v>
      </c>
    </row>
    <row r="9" spans="1:1" ht="26.25" customHeight="1">
      <c r="A9" s="15" t="s">
        <v>181</v>
      </c>
    </row>
    <row r="10" spans="1:1" ht="26.25" customHeight="1">
      <c r="A10" s="15" t="s">
        <v>182</v>
      </c>
    </row>
    <row r="11" spans="1:1" ht="26.25" customHeight="1">
      <c r="A11" s="15" t="s">
        <v>183</v>
      </c>
    </row>
    <row r="12" spans="1:1" ht="26.25" customHeight="1">
      <c r="A12" s="15" t="s">
        <v>184</v>
      </c>
    </row>
    <row r="13" spans="1:1" ht="33" customHeight="1">
      <c r="A13" s="15" t="s">
        <v>185</v>
      </c>
    </row>
    <row r="14" spans="1:1" ht="26.25" customHeight="1">
      <c r="A14" s="15" t="s">
        <v>186</v>
      </c>
    </row>
    <row r="15" spans="1:1" ht="26.25" customHeight="1">
      <c r="A15" s="15" t="s">
        <v>187</v>
      </c>
    </row>
    <row r="16" spans="1:1" ht="26.25" customHeight="1">
      <c r="A16" s="15" t="s">
        <v>188</v>
      </c>
    </row>
    <row r="17" spans="1:1" ht="26.25" customHeight="1">
      <c r="A17" s="15" t="s">
        <v>189</v>
      </c>
    </row>
    <row r="18" spans="1:1" ht="26.25" customHeight="1">
      <c r="A18" s="15" t="s">
        <v>215</v>
      </c>
    </row>
    <row r="19" spans="1:1" ht="26.25" customHeight="1">
      <c r="A19" s="15" t="s">
        <v>216</v>
      </c>
    </row>
    <row r="20" spans="1:1" ht="26.25" customHeight="1">
      <c r="A20" s="15" t="s">
        <v>217</v>
      </c>
    </row>
    <row r="21" spans="1:1" ht="26.25" customHeight="1">
      <c r="A21" s="15" t="s">
        <v>218</v>
      </c>
    </row>
    <row r="22" spans="1:1" ht="26.25" customHeight="1">
      <c r="A22" s="15"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CE53-7E33-4310-B8ED-CC79D50EA363}">
  <sheetPr>
    <pageSetUpPr fitToPage="1"/>
  </sheetPr>
  <dimension ref="A1:G5"/>
  <sheetViews>
    <sheetView workbookViewId="0">
      <selection sqref="A1:XFD19"/>
    </sheetView>
  </sheetViews>
  <sheetFormatPr baseColWidth="10" defaultRowHeight="15.75"/>
  <cols>
    <col min="1" max="6" width="11" style="73"/>
    <col min="7" max="7" width="20" style="73" customWidth="1"/>
    <col min="8" max="16384" width="11" style="73"/>
  </cols>
  <sheetData>
    <row r="1" spans="1:7" ht="33" customHeight="1">
      <c r="A1" s="240"/>
      <c r="B1" s="241"/>
      <c r="C1" s="241"/>
      <c r="D1" s="241"/>
      <c r="E1" s="241"/>
      <c r="F1" s="241"/>
      <c r="G1" s="241"/>
    </row>
    <row r="2" spans="1:7" ht="40.5" customHeight="1">
      <c r="A2" s="239" t="s">
        <v>208</v>
      </c>
      <c r="B2" s="239"/>
      <c r="C2" s="239"/>
      <c r="D2" s="239"/>
      <c r="E2" s="239"/>
      <c r="F2" s="239"/>
      <c r="G2" s="239"/>
    </row>
    <row r="3" spans="1:7" ht="57.75" customHeight="1">
      <c r="A3" s="238" t="s">
        <v>209</v>
      </c>
      <c r="B3" s="238"/>
      <c r="C3" s="238"/>
      <c r="D3" s="238"/>
      <c r="E3" s="238"/>
      <c r="F3" s="238"/>
      <c r="G3" s="238"/>
    </row>
    <row r="4" spans="1:7" ht="68.25" customHeight="1">
      <c r="A4" s="238" t="s">
        <v>210</v>
      </c>
      <c r="B4" s="238"/>
      <c r="C4" s="238"/>
      <c r="D4" s="238"/>
      <c r="E4" s="238"/>
      <c r="F4" s="238"/>
      <c r="G4" s="238"/>
    </row>
    <row r="5" spans="1:7" ht="73.5" customHeight="1">
      <c r="A5" s="238" t="s">
        <v>211</v>
      </c>
      <c r="B5" s="238"/>
      <c r="C5" s="238"/>
      <c r="D5" s="238"/>
      <c r="E5" s="238"/>
      <c r="F5" s="238"/>
      <c r="G5" s="238"/>
    </row>
  </sheetData>
  <mergeCells count="5">
    <mergeCell ref="A5:G5"/>
    <mergeCell ref="A3:G3"/>
    <mergeCell ref="A4:G4"/>
    <mergeCell ref="A2:G2"/>
    <mergeCell ref="A1:G1"/>
  </mergeCells>
  <pageMargins left="0.70866141732283472" right="0.70866141732283472"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94C98332E20A41BA6FA9DBB4DC0774" ma:contentTypeVersion="19" ma:contentTypeDescription="Create a new document." ma:contentTypeScope="" ma:versionID="4e59b9d13cda3504e50e5ac0be2efe09">
  <xsd:schema xmlns:xsd="http://www.w3.org/2001/XMLSchema" xmlns:xs="http://www.w3.org/2001/XMLSchema" xmlns:p="http://schemas.microsoft.com/office/2006/metadata/properties" xmlns:ns2="62dc3d7f-184b-4343-86a7-4751fdd7ced2" xmlns:ns3="492b47bb-8c1e-49f4-920d-4b0634bac3a4" targetNamespace="http://schemas.microsoft.com/office/2006/metadata/properties" ma:root="true" ma:fieldsID="07f0434b4b2abaca180c76d76e3a125e" ns2:_="" ns3:_="">
    <xsd:import namespace="62dc3d7f-184b-4343-86a7-4751fdd7ced2"/>
    <xsd:import namespace="492b47bb-8c1e-49f4-920d-4b0634bac3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dc3d7f-184b-4343-86a7-4751fdd7c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bcf74d6-3019-4a00-b45d-beaf759e274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b47bb-8c1e-49f4-920d-4b0634bac3a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c94b86-8f56-4619-8f2a-a6bd22e90f94}" ma:internalName="TaxCatchAll" ma:showField="CatchAllData" ma:web="492b47bb-8c1e-49f4-920d-4b0634bac3a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dc3d7f-184b-4343-86a7-4751fdd7ced2">
      <Terms xmlns="http://schemas.microsoft.com/office/infopath/2007/PartnerControls"/>
    </lcf76f155ced4ddcb4097134ff3c332f>
    <TaxCatchAll xmlns="492b47bb-8c1e-49f4-920d-4b0634bac3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F57C75-265B-4A49-AAD2-C94F19FE2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dc3d7f-184b-4343-86a7-4751fdd7ced2"/>
    <ds:schemaRef ds:uri="492b47bb-8c1e-49f4-920d-4b0634bac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769B3F-D59C-46F1-B0FC-75A7569DFE91}">
  <ds:schemaRefs>
    <ds:schemaRef ds:uri="http://schemas.microsoft.com/office/2006/metadata/properties"/>
    <ds:schemaRef ds:uri="http://schemas.microsoft.com/office/infopath/2007/PartnerControls"/>
    <ds:schemaRef ds:uri="62dc3d7f-184b-4343-86a7-4751fdd7ced2"/>
    <ds:schemaRef ds:uri="492b47bb-8c1e-49f4-920d-4b0634bac3a4"/>
  </ds:schemaRefs>
</ds:datastoreItem>
</file>

<file path=customXml/itemProps3.xml><?xml version="1.0" encoding="utf-8"?>
<ds:datastoreItem xmlns:ds="http://schemas.openxmlformats.org/officeDocument/2006/customXml" ds:itemID="{14E0747D-E138-4AC5-89C5-5E06BC6252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TIPOLOGÍAS AYUDAS GR80 VEGA-SE</vt:lpstr>
      <vt:lpstr>LÍNEA 3</vt:lpstr>
      <vt:lpstr>AT.3_Población_ZRL</vt:lpstr>
      <vt:lpstr>RD. Reto Demográfico</vt:lpstr>
      <vt:lpstr>CO.1_Necesidades_Priorizadas</vt:lpstr>
      <vt:lpstr>IN.1_Innovacion</vt:lpstr>
      <vt:lpstr>IN.1_Innovacion!Área_de_impresión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Gamiz</dc:creator>
  <cp:lastModifiedBy>Pilar Gámiz [PROMOVEGA]</cp:lastModifiedBy>
  <cp:lastPrinted>2026-02-20T08:14:19Z</cp:lastPrinted>
  <dcterms:created xsi:type="dcterms:W3CDTF">2024-07-22T12:25:05Z</dcterms:created>
  <dcterms:modified xsi:type="dcterms:W3CDTF">2026-04-27T12:36:15Z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0x0101004D94C98332E20A41BA6FA9DBB4DC0774</vt:lpwstr>
  </property>
  <property fmtid="{D5CDD505-2E9C-101B-9397-08002B2CF9AE}" pid="3" name="MediaServiceImageTags">
    <vt:lpwstr/>
  </property>
</Properties>
</file>